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1"/>
  </bookViews>
  <sheets>
    <sheet name="Arkusz2" sheetId="1" r:id="rId1"/>
    <sheet name="załącznik 4a" sheetId="2" r:id="rId2"/>
    <sheet name="załącznik 1,2" sheetId="3" r:id="rId3"/>
    <sheet name="załącznik nr 5" sheetId="4" r:id="rId4"/>
    <sheet name="załącznik nr 4" sheetId="5" r:id="rId5"/>
  </sheets>
  <definedNames/>
  <calcPr fullCalcOnLoad="1"/>
</workbook>
</file>

<file path=xl/sharedStrings.xml><?xml version="1.0" encoding="utf-8"?>
<sst xmlns="http://schemas.openxmlformats.org/spreadsheetml/2006/main" count="330" uniqueCount="144">
  <si>
    <t>Załącznik Nr 1</t>
  </si>
  <si>
    <t xml:space="preserve">Wójta Gminy Chełmża </t>
  </si>
  <si>
    <t xml:space="preserve">w sprawie zmiany budżetu </t>
  </si>
  <si>
    <t xml:space="preserve"> </t>
  </si>
  <si>
    <t>Gminy na rok 2007</t>
  </si>
  <si>
    <t xml:space="preserve">Plan dochodów </t>
  </si>
  <si>
    <t>budżetowych  na 2007 rok</t>
  </si>
  <si>
    <t>Dz.</t>
  </si>
  <si>
    <t>Rozdz.</t>
  </si>
  <si>
    <t>§</t>
  </si>
  <si>
    <t>ŹRÓDŁO DOCHODÓW</t>
  </si>
  <si>
    <t>Plan na 2007 rok</t>
  </si>
  <si>
    <t xml:space="preserve">Zwiększenie </t>
  </si>
  <si>
    <t xml:space="preserve">Zmniejszenie </t>
  </si>
  <si>
    <t xml:space="preserve">Plan po zmianie </t>
  </si>
  <si>
    <t xml:space="preserve">OŚWIATA I WYCHOWANIE </t>
  </si>
  <si>
    <t>2030</t>
  </si>
  <si>
    <t xml:space="preserve">Dotacje celowe otrzymane z budżetu państwa na realizację własnych zadań bieżących gmin </t>
  </si>
  <si>
    <t>POMOC SPOŁECZNA</t>
  </si>
  <si>
    <t xml:space="preserve">Pozostała działalność </t>
  </si>
  <si>
    <t>EDUKACYJNA OPIEKA WYCHOWAWCZA</t>
  </si>
  <si>
    <t xml:space="preserve">Pomoc materialna dla uczniów </t>
  </si>
  <si>
    <t>OGÓŁEM :</t>
  </si>
  <si>
    <t xml:space="preserve">OGÓŁEM DOCHODY : </t>
  </si>
  <si>
    <t>Załącznik Nr 2</t>
  </si>
  <si>
    <t xml:space="preserve">Gminy na rok 2007. </t>
  </si>
  <si>
    <t>Plan wydatków</t>
  </si>
  <si>
    <t xml:space="preserve">budżetowych na 2007 rok. </t>
  </si>
  <si>
    <t>Treść</t>
  </si>
  <si>
    <t>Plan na   2007 r</t>
  </si>
  <si>
    <t>010</t>
  </si>
  <si>
    <t>ROLNICTWO I ŁOWIECTWO</t>
  </si>
  <si>
    <t>Zakup materiałów i wyposażenia</t>
  </si>
  <si>
    <t xml:space="preserve">Zakup usług pozostałych </t>
  </si>
  <si>
    <t>GOSPODARKA MIESZKANIOWA</t>
  </si>
  <si>
    <t>Gospodarka gruntami i nieruchomościami</t>
  </si>
  <si>
    <t xml:space="preserve">Zakup materiałów i wyposażenia (do remontów mieszkań – 50.000, zakup oleju opałowego – 30.000) </t>
  </si>
  <si>
    <t>Zakup energii</t>
  </si>
  <si>
    <t>Zakup usług remontowych</t>
  </si>
  <si>
    <t>DZIAŁALNOŚĆ USŁUGOWA</t>
  </si>
  <si>
    <t xml:space="preserve">Wynagrodzenia bezosobowe </t>
  </si>
  <si>
    <t>Cmentarze</t>
  </si>
  <si>
    <t xml:space="preserve">Zakup materiałów i wyposażenia </t>
  </si>
  <si>
    <t>ADMINISTRACJA PUBLICZNA</t>
  </si>
  <si>
    <t>Urzędy Gmin</t>
  </si>
  <si>
    <t xml:space="preserve">Zakup materiałów papierniczych do sprzętu drukarskiego i urządzeń kserograficznych </t>
  </si>
  <si>
    <t>BEZPIECZEŃSTWO PUBLICZNE I OCHRONA PRZECIWPOŻAROWA</t>
  </si>
  <si>
    <t>Ochotnicze Straże Pożarne</t>
  </si>
  <si>
    <t>Zakup usług pozostałych</t>
  </si>
  <si>
    <t>RÓŻNE ROZLICZENIA</t>
  </si>
  <si>
    <t>Rezerwy ogólne i celowe</t>
  </si>
  <si>
    <t>Rezerwy (ogólna 100.000)</t>
  </si>
  <si>
    <t>OŚWIATA  I  WYCHOWANIE</t>
  </si>
  <si>
    <t>Szkoły podstawowe</t>
  </si>
  <si>
    <t>Zakup materiałów i wyposażenia w tym : konkursy szkolne 4.500</t>
  </si>
  <si>
    <t xml:space="preserve">Opłaty z tytułu zakupu usług telekomunikacyjnych telefonii stacjonarnej </t>
  </si>
  <si>
    <t xml:space="preserve">Gimnazja </t>
  </si>
  <si>
    <t xml:space="preserve">Zakup usług remontowych </t>
  </si>
  <si>
    <t xml:space="preserve">Świadczenia rodzinne, zaliczka alimentacyjna oraz składki na ubezpieczenia emerytalne i rentowe z ubezpieczenia społecznego </t>
  </si>
  <si>
    <t xml:space="preserve">Opłaty czynszowe za pomieszczenia biurowe </t>
  </si>
  <si>
    <t xml:space="preserve">Ośrodki pomocy społecznej </t>
  </si>
  <si>
    <t>EDUKACYJNA  OPIEKA  WYCHOWAWCZA</t>
  </si>
  <si>
    <t xml:space="preserve">Opłaty za usługi internetowe </t>
  </si>
  <si>
    <t>KULTURA FIZYCZNA I SPORT</t>
  </si>
  <si>
    <t>Pozostała działalność w tym: sport gminny 15.000</t>
  </si>
  <si>
    <t xml:space="preserve">OGÓŁEM WYDATKI : </t>
  </si>
  <si>
    <t>do Zarządzenia Nr 59/07</t>
  </si>
  <si>
    <t>Ośrodki pomocy społecznej</t>
  </si>
  <si>
    <t xml:space="preserve">Usuwanie skutków klęsk żywiołowych </t>
  </si>
  <si>
    <t>Dotacje celowe otrzymane z budżetu państwa na realizację zadań bieżących z zakresu administracji rządowej oraz innych zadań zleconych gminie ustawami</t>
  </si>
  <si>
    <t>URZĘDY NACZELNYCH ORGANÓW WŁADZY PAŃSTWOWEJ, KONTROLI I OCHRONY PRAWA ORAZ SĄDOWNICTWA</t>
  </si>
  <si>
    <t xml:space="preserve">z dnia 25 września 2007r. </t>
  </si>
  <si>
    <t>Wybory do Sejmu i Senatu</t>
  </si>
  <si>
    <t>Wydatki osobowe niezaliczone do wynagrodzeń</t>
  </si>
  <si>
    <t>Dodatkowe wynagrodzenie roczne</t>
  </si>
  <si>
    <t>Składki na Fundusz Pracy</t>
  </si>
  <si>
    <t>Odpisy na zakładowy fundusz świadczeń socjalnych</t>
  </si>
  <si>
    <t xml:space="preserve">Zespoły Ekonomiczno - Administracyjne Szkół </t>
  </si>
  <si>
    <t>Zakup usług zdrowotnych</t>
  </si>
  <si>
    <t xml:space="preserve">Przedszkola </t>
  </si>
  <si>
    <t xml:space="preserve">Oddziały przedszkolne w szkołach podstawowych </t>
  </si>
  <si>
    <t xml:space="preserve">Wynagrodzenia osobowe pracowników  </t>
  </si>
  <si>
    <t xml:space="preserve">Składki na Fundusz Pracy </t>
  </si>
  <si>
    <t>Dodatkowe wynagrodzenia roczne</t>
  </si>
  <si>
    <t>Załącznik Nr 5</t>
  </si>
  <si>
    <t xml:space="preserve">Gminy na rok 2007r. </t>
  </si>
  <si>
    <t xml:space="preserve">Wydatki związane z realizacją zadań z zakresu administracji rządowej </t>
  </si>
  <si>
    <t xml:space="preserve">i innych zadań zleconych odrębnymi ustawami w 2007 roku. </t>
  </si>
  <si>
    <t xml:space="preserve">Plan na 2007 rok </t>
  </si>
  <si>
    <t>01095</t>
  </si>
  <si>
    <t xml:space="preserve">Pozostała działalność  </t>
  </si>
  <si>
    <t xml:space="preserve">Składka na ubezpieczenia społeczne </t>
  </si>
  <si>
    <t xml:space="preserve">Różne opłaty i składki </t>
  </si>
  <si>
    <t>Urzędy Wojewódzkie</t>
  </si>
  <si>
    <t>Wynagrodzenia osobowe pracowników</t>
  </si>
  <si>
    <t xml:space="preserve">Dodatkowe wynagrodzenie roczne </t>
  </si>
  <si>
    <t>Składki na ubezpieczenia społeczne</t>
  </si>
  <si>
    <t>Odpis na zakładowy fundusz świadczeń socjalnych</t>
  </si>
  <si>
    <t xml:space="preserve">Urzędy naczelnych organów władzy państwowej, kontroli i ochrony prawa </t>
  </si>
  <si>
    <t xml:space="preserve">OCHRONA ZDROWIA </t>
  </si>
  <si>
    <t xml:space="preserve">Świadczenia społeczne </t>
  </si>
  <si>
    <t>Składki na ubezpieczenia społeczne (od wynagrodzenia 8.500 + od zasiłków 40.000)</t>
  </si>
  <si>
    <t xml:space="preserve">Wynagrodzenia osobowe pracowników </t>
  </si>
  <si>
    <t xml:space="preserve">Dodatkowe wynagrodzenia roczne </t>
  </si>
  <si>
    <t xml:space="preserve">Składki na PFRON </t>
  </si>
  <si>
    <t xml:space="preserve">Zakup usług zdrowotnych </t>
  </si>
  <si>
    <t xml:space="preserve">Podróże służbowe krajowe </t>
  </si>
  <si>
    <t>Szkolenie pracowników niebędących członkami korpusu służby cywilnej</t>
  </si>
  <si>
    <t xml:space="preserve">Zakup akcesoriów komputerowych, w tym programów i licencji </t>
  </si>
  <si>
    <t>Składki na ubezpieczenie zdrowotne opłacane za osoby pobierające niektóre świadczenia z pomocy społecznej oraz niektóre świadczenia rodzinne</t>
  </si>
  <si>
    <t xml:space="preserve">Zakup świadczeń zdrowotnych dla osób nie objętych obowiązkiem ubezpieczenia zdrowotnego </t>
  </si>
  <si>
    <t>Zasiłki i pomoc w naturze oraz składki na ubezpieczenia emerytalne i rentowe</t>
  </si>
  <si>
    <t>Świadczenia społeczne</t>
  </si>
  <si>
    <t>Usuwanie skutków klęsk żywiołowych</t>
  </si>
  <si>
    <t>Załącznik Nr 4</t>
  </si>
  <si>
    <t>Dochody związane z realizacją zadań z zakresu administracji rządowej</t>
  </si>
  <si>
    <t xml:space="preserve">ROLNICTWO I ŁOWIECTWO </t>
  </si>
  <si>
    <t>2010</t>
  </si>
  <si>
    <t>Dotacje celowe otrzymane z budżetu państwa na realizację zadań bieżących z zakresu administracji rządowej oraz innych zadań zleconych gminom ustawami</t>
  </si>
  <si>
    <t>Urzędy naczelnych organów władzy państwowej, kontroli i ochrony prawa</t>
  </si>
  <si>
    <t xml:space="preserve">                                                    </t>
  </si>
  <si>
    <t xml:space="preserve">                          OGÓŁEM</t>
  </si>
  <si>
    <t>z dnia 25 września 2007r.</t>
  </si>
  <si>
    <t>Pozostała działalność w tym : (dożynki - 15.500, badanie gleb - 1.500, usługi utylizacyjne - 1.300)</t>
  </si>
  <si>
    <t>Pozostałe odsetki</t>
  </si>
  <si>
    <t>Pomoc materialna dla uczniów</t>
  </si>
  <si>
    <t>Inne formy pomocy dla uczniów</t>
  </si>
  <si>
    <t>Pozostała działalność w tym : sport szkolny + Koordynator - 14.000, edukacja ekologiczna dzieci i młodzieży z terenu Gminy Chełmża -11.000, ZFŚS 32.000, koszty przygotowania zawodowego 30.000)</t>
  </si>
  <si>
    <t xml:space="preserve">GOSPODARKA KOMUNALNA I OCHRONA ŚRODOWISKA </t>
  </si>
  <si>
    <t>Utrzymanie zieleni w miastach i gminach w tym : "Mikroodnowa wsi" - 70.000, zadrzewienie - 13.000, ochrona kasztanowców - 5.000, obkaszanie terenów Gminy 100.000, nasadzenia - kwiaty 30.000)</t>
  </si>
  <si>
    <t>Załącznik Nr 4a</t>
  </si>
  <si>
    <t xml:space="preserve">Dotacje celowe otrzymane z budżetu państwa </t>
  </si>
  <si>
    <t xml:space="preserve">na realizację własnych zadań w 2007 roku </t>
  </si>
  <si>
    <t xml:space="preserve">Szkoły podstawowe </t>
  </si>
  <si>
    <t xml:space="preserve">POMOC SPOŁECZNA </t>
  </si>
  <si>
    <t xml:space="preserve">Zasiłki i pomoc w naturze oraz składki na ubezpieczenia emerytalne i rentowe </t>
  </si>
  <si>
    <t xml:space="preserve">Pozpstała działalność </t>
  </si>
  <si>
    <t xml:space="preserve">EDUKACYJNA OPIEKA </t>
  </si>
  <si>
    <t xml:space="preserve">Pomoc materialna uczniów </t>
  </si>
  <si>
    <t>Załącznik Nr 5a</t>
  </si>
  <si>
    <t xml:space="preserve">Wydatki związane z realizacją zadań własnych dotowanych z budżetu państwa </t>
  </si>
  <si>
    <t xml:space="preserve">Składki na ubezpieczenia społeczne </t>
  </si>
  <si>
    <t xml:space="preserve">Odpisy na zakładowy fundusz świadczeń socjalnych </t>
  </si>
  <si>
    <t xml:space="preserve">Stypendia oraz inne formy pomocy dla uczniów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</si>
</sst>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7">
    <font>
      <sz val="10"/>
      <name val="Arial CE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3" fontId="2" fillId="0" borderId="0" xfId="0" applyNumberFormat="1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3" fontId="2" fillId="0" borderId="2" xfId="0" applyNumberFormat="1" applyFont="1" applyFill="1" applyBorder="1" applyAlignment="1">
      <alignment vertical="top" wrapText="1"/>
    </xf>
    <xf numFmtId="3" fontId="2" fillId="0" borderId="2" xfId="0" applyNumberFormat="1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3" fontId="2" fillId="0" borderId="4" xfId="0" applyNumberFormat="1" applyFont="1" applyFill="1" applyBorder="1" applyAlignment="1">
      <alignment vertical="top" wrapText="1"/>
    </xf>
    <xf numFmtId="3" fontId="2" fillId="0" borderId="4" xfId="0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164" fontId="3" fillId="0" borderId="5" xfId="15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center" vertical="top" wrapText="1"/>
    </xf>
    <xf numFmtId="3" fontId="2" fillId="0" borderId="6" xfId="0" applyNumberFormat="1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3" fontId="2" fillId="0" borderId="8" xfId="0" applyNumberFormat="1" applyFont="1" applyFill="1" applyBorder="1" applyAlignment="1">
      <alignment vertical="top" wrapText="1"/>
    </xf>
    <xf numFmtId="164" fontId="2" fillId="0" borderId="4" xfId="15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3" fontId="3" fillId="0" borderId="5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top" wrapText="1"/>
    </xf>
    <xf numFmtId="164" fontId="2" fillId="0" borderId="2" xfId="0" applyNumberFormat="1" applyFont="1" applyFill="1" applyBorder="1" applyAlignment="1">
      <alignment horizontal="right" vertical="top" wrapText="1"/>
    </xf>
    <xf numFmtId="164" fontId="2" fillId="0" borderId="2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vertical="top" wrapText="1"/>
    </xf>
    <xf numFmtId="164" fontId="2" fillId="0" borderId="13" xfId="15" applyNumberFormat="1" applyFont="1" applyFill="1" applyBorder="1" applyAlignment="1">
      <alignment horizontal="right" vertical="top" wrapText="1"/>
    </xf>
    <xf numFmtId="164" fontId="2" fillId="0" borderId="13" xfId="15" applyNumberFormat="1" applyFont="1" applyFill="1" applyBorder="1" applyAlignment="1">
      <alignment vertical="top" wrapText="1"/>
    </xf>
    <xf numFmtId="3" fontId="2" fillId="0" borderId="14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vertical="top" wrapText="1"/>
    </xf>
    <xf numFmtId="164" fontId="3" fillId="0" borderId="3" xfId="15" applyNumberFormat="1" applyFont="1" applyFill="1" applyBorder="1" applyAlignment="1">
      <alignment horizontal="right" vertical="top" wrapText="1"/>
    </xf>
    <xf numFmtId="164" fontId="3" fillId="0" borderId="3" xfId="15" applyNumberFormat="1" applyFont="1" applyFill="1" applyBorder="1" applyAlignment="1">
      <alignment vertical="top" wrapText="1"/>
    </xf>
    <xf numFmtId="3" fontId="3" fillId="0" borderId="3" xfId="0" applyNumberFormat="1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3" fontId="2" fillId="0" borderId="12" xfId="0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3" fontId="2" fillId="0" borderId="19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164" fontId="2" fillId="0" borderId="6" xfId="15" applyNumberFormat="1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3" fontId="2" fillId="0" borderId="20" xfId="0" applyNumberFormat="1" applyFont="1" applyFill="1" applyBorder="1" applyAlignment="1">
      <alignment horizontal="right" vertical="top" wrapText="1"/>
    </xf>
    <xf numFmtId="164" fontId="2" fillId="0" borderId="14" xfId="15" applyNumberFormat="1" applyFont="1" applyFill="1" applyBorder="1" applyAlignment="1">
      <alignment horizontal="right" vertical="top" wrapText="1"/>
    </xf>
    <xf numFmtId="3" fontId="2" fillId="0" borderId="14" xfId="0" applyNumberFormat="1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3" fontId="3" fillId="0" borderId="20" xfId="0" applyNumberFormat="1" applyFont="1" applyFill="1" applyBorder="1" applyAlignment="1">
      <alignment horizontal="right" vertical="top" wrapText="1"/>
    </xf>
    <xf numFmtId="164" fontId="3" fillId="0" borderId="14" xfId="15" applyNumberFormat="1" applyFont="1" applyFill="1" applyBorder="1" applyAlignment="1">
      <alignment horizontal="right" vertical="top" wrapText="1"/>
    </xf>
    <xf numFmtId="3" fontId="3" fillId="0" borderId="14" xfId="0" applyNumberFormat="1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 vertical="top" wrapText="1"/>
    </xf>
    <xf numFmtId="3" fontId="3" fillId="0" borderId="8" xfId="0" applyNumberFormat="1" applyFont="1" applyFill="1" applyBorder="1" applyAlignment="1">
      <alignment horizontal="right" vertical="top" wrapText="1"/>
    </xf>
    <xf numFmtId="164" fontId="3" fillId="0" borderId="4" xfId="15" applyNumberFormat="1" applyFont="1" applyFill="1" applyBorder="1" applyAlignment="1">
      <alignment horizontal="right" vertical="top" wrapText="1"/>
    </xf>
    <xf numFmtId="3" fontId="3" fillId="0" borderId="4" xfId="0" applyNumberFormat="1" applyFont="1" applyFill="1" applyBorder="1" applyAlignment="1">
      <alignment horizontal="right" vertical="top" wrapText="1"/>
    </xf>
    <xf numFmtId="3" fontId="2" fillId="0" borderId="18" xfId="0" applyNumberFormat="1" applyFont="1" applyFill="1" applyBorder="1" applyAlignment="1">
      <alignment horizontal="right" vertical="top" wrapText="1"/>
    </xf>
    <xf numFmtId="164" fontId="2" fillId="0" borderId="2" xfId="15" applyNumberFormat="1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right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center" vertical="top" wrapText="1"/>
    </xf>
    <xf numFmtId="3" fontId="3" fillId="0" borderId="5" xfId="0" applyNumberFormat="1" applyFont="1" applyFill="1" applyBorder="1" applyAlignment="1">
      <alignment horizontal="right" vertical="top" wrapText="1"/>
    </xf>
    <xf numFmtId="3" fontId="3" fillId="0" borderId="19" xfId="0" applyNumberFormat="1" applyFont="1" applyFill="1" applyBorder="1" applyAlignment="1">
      <alignment horizontal="right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164" fontId="2" fillId="0" borderId="20" xfId="15" applyNumberFormat="1" applyFont="1" applyFill="1" applyBorder="1" applyAlignment="1">
      <alignment horizontal="right" vertical="top" wrapText="1"/>
    </xf>
    <xf numFmtId="3" fontId="2" fillId="0" borderId="8" xfId="0" applyNumberFormat="1" applyFont="1" applyFill="1" applyBorder="1" applyAlignment="1">
      <alignment horizontal="right" vertical="top" wrapText="1"/>
    </xf>
    <xf numFmtId="164" fontId="2" fillId="0" borderId="8" xfId="15" applyNumberFormat="1" applyFont="1" applyFill="1" applyBorder="1" applyAlignment="1">
      <alignment horizontal="right" vertical="top" wrapText="1"/>
    </xf>
    <xf numFmtId="0" fontId="2" fillId="0" borderId="25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2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164" fontId="2" fillId="0" borderId="2" xfId="15" applyNumberFormat="1" applyFont="1" applyFill="1" applyBorder="1" applyAlignment="1">
      <alignment vertical="top" wrapText="1"/>
    </xf>
    <xf numFmtId="0" fontId="0" fillId="0" borderId="2" xfId="0" applyFont="1" applyBorder="1" applyAlignment="1">
      <alignment vertical="top"/>
    </xf>
    <xf numFmtId="164" fontId="2" fillId="0" borderId="2" xfId="15" applyNumberFormat="1" applyFont="1" applyBorder="1" applyAlignment="1">
      <alignment vertical="top"/>
    </xf>
    <xf numFmtId="0" fontId="3" fillId="0" borderId="23" xfId="0" applyFont="1" applyFill="1" applyBorder="1" applyAlignment="1">
      <alignment vertical="top" wrapText="1"/>
    </xf>
    <xf numFmtId="3" fontId="3" fillId="0" borderId="19" xfId="0" applyNumberFormat="1" applyFont="1" applyFill="1" applyBorder="1" applyAlignment="1">
      <alignment vertical="top" wrapText="1"/>
    </xf>
    <xf numFmtId="3" fontId="3" fillId="0" borderId="4" xfId="0" applyNumberFormat="1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3" fontId="2" fillId="0" borderId="19" xfId="0" applyNumberFormat="1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3" fontId="2" fillId="0" borderId="17" xfId="0" applyNumberFormat="1" applyFont="1" applyFill="1" applyBorder="1" applyAlignment="1">
      <alignment vertical="top" wrapText="1"/>
    </xf>
    <xf numFmtId="3" fontId="2" fillId="0" borderId="17" xfId="0" applyNumberFormat="1" applyFont="1" applyFill="1" applyBorder="1" applyAlignment="1">
      <alignment horizontal="right" vertical="top" wrapText="1"/>
    </xf>
    <xf numFmtId="3" fontId="2" fillId="0" borderId="15" xfId="0" applyNumberFormat="1" applyFont="1" applyFill="1" applyBorder="1" applyAlignment="1">
      <alignment vertical="top" wrapText="1"/>
    </xf>
    <xf numFmtId="0" fontId="2" fillId="0" borderId="26" xfId="0" applyFont="1" applyFill="1" applyBorder="1" applyAlignment="1">
      <alignment vertical="top" wrapText="1"/>
    </xf>
    <xf numFmtId="49" fontId="3" fillId="0" borderId="26" xfId="0" applyNumberFormat="1" applyFont="1" applyFill="1" applyBorder="1" applyAlignment="1">
      <alignment vertical="top" wrapText="1"/>
    </xf>
    <xf numFmtId="0" fontId="3" fillId="0" borderId="26" xfId="0" applyFont="1" applyFill="1" applyBorder="1" applyAlignment="1">
      <alignment vertical="top" wrapText="1"/>
    </xf>
    <xf numFmtId="3" fontId="3" fillId="0" borderId="26" xfId="0" applyNumberFormat="1" applyFont="1" applyFill="1" applyBorder="1" applyAlignment="1">
      <alignment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3" fontId="2" fillId="0" borderId="29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3" fontId="2" fillId="0" borderId="15" xfId="0" applyNumberFormat="1" applyFont="1" applyFill="1" applyBorder="1" applyAlignment="1">
      <alignment horizontal="right" vertical="top" wrapText="1"/>
    </xf>
    <xf numFmtId="164" fontId="2" fillId="0" borderId="14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right" vertical="top" wrapText="1"/>
    </xf>
    <xf numFmtId="0" fontId="3" fillId="0" borderId="22" xfId="0" applyFont="1" applyFill="1" applyBorder="1" applyAlignment="1">
      <alignment vertical="top" wrapText="1"/>
    </xf>
    <xf numFmtId="3" fontId="3" fillId="0" borderId="8" xfId="0" applyNumberFormat="1" applyFont="1" applyFill="1" applyBorder="1" applyAlignment="1">
      <alignment vertical="top" wrapText="1"/>
    </xf>
    <xf numFmtId="164" fontId="2" fillId="0" borderId="4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2" fillId="0" borderId="26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164" fontId="2" fillId="0" borderId="6" xfId="15" applyNumberFormat="1" applyFont="1" applyFill="1" applyBorder="1" applyAlignment="1">
      <alignment vertical="top" wrapText="1"/>
    </xf>
    <xf numFmtId="164" fontId="2" fillId="0" borderId="20" xfId="15" applyNumberFormat="1" applyFont="1" applyFill="1" applyBorder="1" applyAlignment="1">
      <alignment vertical="top" wrapText="1"/>
    </xf>
    <xf numFmtId="164" fontId="2" fillId="0" borderId="4" xfId="15" applyNumberFormat="1" applyFont="1" applyFill="1" applyBorder="1" applyAlignment="1">
      <alignment vertical="top" wrapText="1"/>
    </xf>
    <xf numFmtId="164" fontId="3" fillId="0" borderId="20" xfId="15" applyNumberFormat="1" applyFont="1" applyFill="1" applyBorder="1" applyAlignment="1">
      <alignment vertical="top" wrapText="1"/>
    </xf>
    <xf numFmtId="164" fontId="3" fillId="0" borderId="4" xfId="15" applyNumberFormat="1" applyFont="1" applyFill="1" applyBorder="1" applyAlignment="1">
      <alignment vertical="top" wrapText="1"/>
    </xf>
    <xf numFmtId="0" fontId="3" fillId="0" borderId="31" xfId="0" applyFont="1" applyFill="1" applyBorder="1" applyAlignment="1">
      <alignment vertical="top" wrapText="1"/>
    </xf>
    <xf numFmtId="164" fontId="3" fillId="0" borderId="17" xfId="15" applyNumberFormat="1" applyFont="1" applyFill="1" applyBorder="1" applyAlignment="1">
      <alignment vertical="top" wrapText="1"/>
    </xf>
    <xf numFmtId="164" fontId="3" fillId="0" borderId="15" xfId="15" applyNumberFormat="1" applyFont="1" applyFill="1" applyBorder="1" applyAlignment="1">
      <alignment vertical="top" wrapText="1"/>
    </xf>
    <xf numFmtId="164" fontId="2" fillId="0" borderId="2" xfId="15" applyNumberFormat="1" applyFont="1" applyBorder="1" applyAlignment="1">
      <alignment/>
    </xf>
    <xf numFmtId="164" fontId="2" fillId="0" borderId="14" xfId="15" applyNumberFormat="1" applyFont="1" applyBorder="1" applyAlignment="1">
      <alignment/>
    </xf>
    <xf numFmtId="164" fontId="2" fillId="0" borderId="21" xfId="15" applyNumberFormat="1" applyFont="1" applyBorder="1" applyAlignment="1">
      <alignment/>
    </xf>
    <xf numFmtId="164" fontId="3" fillId="0" borderId="4" xfId="15" applyNumberFormat="1" applyFont="1" applyBorder="1" applyAlignment="1">
      <alignment/>
    </xf>
    <xf numFmtId="0" fontId="3" fillId="0" borderId="5" xfId="0" applyFont="1" applyFill="1" applyBorder="1" applyAlignment="1">
      <alignment horizontal="center" vertical="top" wrapText="1"/>
    </xf>
    <xf numFmtId="164" fontId="3" fillId="0" borderId="5" xfId="15" applyNumberFormat="1" applyFont="1" applyBorder="1" applyAlignment="1">
      <alignment/>
    </xf>
    <xf numFmtId="164" fontId="3" fillId="0" borderId="26" xfId="15" applyNumberFormat="1" applyFont="1" applyBorder="1" applyAlignment="1">
      <alignment/>
    </xf>
    <xf numFmtId="0" fontId="2" fillId="0" borderId="32" xfId="0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right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right" vertical="top" wrapText="1"/>
    </xf>
    <xf numFmtId="164" fontId="2" fillId="0" borderId="11" xfId="15" applyNumberFormat="1" applyFont="1" applyBorder="1" applyAlignment="1">
      <alignment/>
    </xf>
    <xf numFmtId="0" fontId="3" fillId="0" borderId="4" xfId="0" applyFont="1" applyFill="1" applyBorder="1" applyAlignment="1">
      <alignment horizontal="left" vertical="top" wrapText="1"/>
    </xf>
    <xf numFmtId="164" fontId="3" fillId="0" borderId="21" xfId="15" applyNumberFormat="1" applyFont="1" applyBorder="1" applyAlignment="1">
      <alignment/>
    </xf>
    <xf numFmtId="0" fontId="3" fillId="0" borderId="3" xfId="0" applyFont="1" applyFill="1" applyBorder="1" applyAlignment="1">
      <alignment vertical="top" wrapText="1"/>
    </xf>
    <xf numFmtId="164" fontId="3" fillId="0" borderId="20" xfId="0" applyNumberFormat="1" applyFont="1" applyFill="1" applyBorder="1" applyAlignment="1">
      <alignment horizontal="right" vertical="top" wrapText="1"/>
    </xf>
    <xf numFmtId="164" fontId="3" fillId="0" borderId="4" xfId="15" applyNumberFormat="1" applyFont="1" applyBorder="1" applyAlignment="1">
      <alignment vertical="top" wrapText="1"/>
    </xf>
    <xf numFmtId="164" fontId="3" fillId="0" borderId="5" xfId="15" applyNumberFormat="1" applyFont="1" applyBorder="1" applyAlignment="1">
      <alignment vertical="top" wrapText="1"/>
    </xf>
    <xf numFmtId="164" fontId="3" fillId="0" borderId="4" xfId="15" applyNumberFormat="1" applyFont="1" applyBorder="1" applyAlignment="1">
      <alignment vertical="top"/>
    </xf>
    <xf numFmtId="164" fontId="3" fillId="0" borderId="5" xfId="15" applyNumberFormat="1" applyFont="1" applyBorder="1" applyAlignment="1">
      <alignment vertical="top"/>
    </xf>
    <xf numFmtId="164" fontId="2" fillId="0" borderId="4" xfId="15" applyNumberFormat="1" applyFont="1" applyBorder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2" fillId="0" borderId="19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164" fontId="2" fillId="0" borderId="2" xfId="15" applyNumberFormat="1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164" fontId="2" fillId="0" borderId="21" xfId="0" applyNumberFormat="1" applyFont="1" applyFill="1" applyBorder="1" applyAlignment="1">
      <alignment horizontal="center" vertical="top" wrapText="1"/>
    </xf>
    <xf numFmtId="164" fontId="2" fillId="0" borderId="21" xfId="15" applyNumberFormat="1" applyFont="1" applyFill="1" applyBorder="1" applyAlignment="1">
      <alignment horizontal="center" vertical="top" wrapText="1"/>
    </xf>
    <xf numFmtId="49" fontId="3" fillId="0" borderId="26" xfId="0" applyNumberFormat="1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left" vertical="top" wrapText="1"/>
    </xf>
    <xf numFmtId="164" fontId="3" fillId="0" borderId="26" xfId="0" applyNumberFormat="1" applyFont="1" applyFill="1" applyBorder="1" applyAlignment="1">
      <alignment horizontal="center" vertical="top" wrapText="1"/>
    </xf>
    <xf numFmtId="164" fontId="3" fillId="0" borderId="26" xfId="15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/>
    </xf>
    <xf numFmtId="3" fontId="2" fillId="0" borderId="2" xfId="0" applyNumberFormat="1" applyFont="1" applyFill="1" applyBorder="1" applyAlignment="1">
      <alignment horizontal="right" vertical="top"/>
    </xf>
    <xf numFmtId="0" fontId="2" fillId="0" borderId="2" xfId="0" applyFont="1" applyBorder="1" applyAlignment="1">
      <alignment vertical="top"/>
    </xf>
    <xf numFmtId="3" fontId="2" fillId="0" borderId="2" xfId="0" applyNumberFormat="1" applyFont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3" fontId="2" fillId="0" borderId="20" xfId="0" applyNumberFormat="1" applyFont="1" applyFill="1" applyBorder="1" applyAlignment="1">
      <alignment horizontal="right" vertical="top"/>
    </xf>
    <xf numFmtId="0" fontId="2" fillId="0" borderId="14" xfId="0" applyFont="1" applyBorder="1" applyAlignment="1">
      <alignment vertical="top"/>
    </xf>
    <xf numFmtId="3" fontId="2" fillId="0" borderId="14" xfId="0" applyNumberFormat="1" applyFont="1" applyBorder="1" applyAlignment="1">
      <alignment vertical="top"/>
    </xf>
    <xf numFmtId="0" fontId="2" fillId="0" borderId="26" xfId="0" applyFont="1" applyFill="1" applyBorder="1" applyAlignment="1">
      <alignment vertical="top"/>
    </xf>
    <xf numFmtId="0" fontId="3" fillId="0" borderId="26" xfId="0" applyFont="1" applyFill="1" applyBorder="1" applyAlignment="1">
      <alignment horizontal="center" vertical="top"/>
    </xf>
    <xf numFmtId="3" fontId="3" fillId="0" borderId="19" xfId="0" applyNumberFormat="1" applyFont="1" applyFill="1" applyBorder="1" applyAlignment="1">
      <alignment horizontal="right" vertical="top"/>
    </xf>
    <xf numFmtId="0" fontId="3" fillId="0" borderId="5" xfId="0" applyFont="1" applyBorder="1" applyAlignment="1">
      <alignment vertical="top"/>
    </xf>
    <xf numFmtId="3" fontId="3" fillId="0" borderId="5" xfId="0" applyNumberFormat="1" applyFont="1" applyBorder="1" applyAlignment="1">
      <alignment vertical="top"/>
    </xf>
    <xf numFmtId="0" fontId="2" fillId="0" borderId="33" xfId="0" applyFont="1" applyFill="1" applyBorder="1" applyAlignment="1">
      <alignment vertical="top"/>
    </xf>
    <xf numFmtId="3" fontId="3" fillId="0" borderId="30" xfId="0" applyNumberFormat="1" applyFont="1" applyFill="1" applyBorder="1" applyAlignment="1">
      <alignment horizontal="right" vertical="top"/>
    </xf>
    <xf numFmtId="0" fontId="3" fillId="0" borderId="4" xfId="0" applyFont="1" applyBorder="1" applyAlignment="1">
      <alignment vertical="top"/>
    </xf>
    <xf numFmtId="3" fontId="3" fillId="0" borderId="4" xfId="0" applyNumberFormat="1" applyFont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21" xfId="0" applyFont="1" applyFill="1" applyBorder="1" applyAlignment="1">
      <alignment vertical="top"/>
    </xf>
    <xf numFmtId="3" fontId="2" fillId="0" borderId="13" xfId="0" applyNumberFormat="1" applyFont="1" applyFill="1" applyBorder="1" applyAlignment="1">
      <alignment horizontal="right" vertical="top"/>
    </xf>
    <xf numFmtId="0" fontId="2" fillId="0" borderId="21" xfId="0" applyFont="1" applyFill="1" applyBorder="1" applyAlignment="1">
      <alignment horizontal="center" vertical="top"/>
    </xf>
    <xf numFmtId="164" fontId="2" fillId="0" borderId="14" xfId="15" applyNumberFormat="1" applyFont="1" applyBorder="1" applyAlignment="1">
      <alignment vertical="top"/>
    </xf>
    <xf numFmtId="0" fontId="2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3" fontId="3" fillId="0" borderId="9" xfId="0" applyNumberFormat="1" applyFont="1" applyFill="1" applyBorder="1" applyAlignment="1">
      <alignment horizontal="right" vertical="top"/>
    </xf>
    <xf numFmtId="0" fontId="2" fillId="0" borderId="4" xfId="0" applyFont="1" applyFill="1" applyBorder="1" applyAlignment="1">
      <alignment vertical="top"/>
    </xf>
    <xf numFmtId="3" fontId="2" fillId="0" borderId="8" xfId="0" applyNumberFormat="1" applyFont="1" applyFill="1" applyBorder="1" applyAlignment="1">
      <alignment horizontal="right" vertical="top"/>
    </xf>
    <xf numFmtId="3" fontId="2" fillId="0" borderId="4" xfId="0" applyNumberFormat="1" applyFont="1" applyBorder="1" applyAlignment="1">
      <alignment vertical="top"/>
    </xf>
    <xf numFmtId="0" fontId="3" fillId="0" borderId="14" xfId="0" applyFont="1" applyFill="1" applyBorder="1" applyAlignment="1">
      <alignment horizontal="center" vertical="top"/>
    </xf>
    <xf numFmtId="3" fontId="3" fillId="0" borderId="20" xfId="0" applyNumberFormat="1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vertical="top"/>
    </xf>
    <xf numFmtId="0" fontId="2" fillId="0" borderId="23" xfId="0" applyFont="1" applyFill="1" applyBorder="1" applyAlignment="1">
      <alignment horizontal="center" vertical="top" wrapText="1"/>
    </xf>
    <xf numFmtId="3" fontId="2" fillId="0" borderId="19" xfId="0" applyNumberFormat="1" applyFont="1" applyFill="1" applyBorder="1" applyAlignment="1">
      <alignment horizontal="right" vertical="top" wrapText="1"/>
    </xf>
    <xf numFmtId="3" fontId="2" fillId="0" borderId="5" xfId="0" applyNumberFormat="1" applyFont="1" applyFill="1" applyBorder="1" applyAlignment="1">
      <alignment horizontal="right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vertical="top" wrapText="1"/>
    </xf>
    <xf numFmtId="3" fontId="3" fillId="0" borderId="19" xfId="0" applyNumberFormat="1" applyFont="1" applyFill="1" applyBorder="1" applyAlignment="1">
      <alignment horizontal="right" vertical="top" wrapText="1"/>
    </xf>
    <xf numFmtId="3" fontId="3" fillId="0" borderId="5" xfId="0" applyNumberFormat="1" applyFont="1" applyFill="1" applyBorder="1" applyAlignment="1">
      <alignment horizontal="right" vertical="top" wrapText="1"/>
    </xf>
    <xf numFmtId="3" fontId="2" fillId="0" borderId="4" xfId="0" applyNumberFormat="1" applyFont="1" applyFill="1" applyBorder="1" applyAlignment="1">
      <alignment horizontal="right" vertical="top"/>
    </xf>
    <xf numFmtId="3" fontId="2" fillId="0" borderId="4" xfId="0" applyNumberFormat="1" applyFont="1" applyBorder="1" applyAlignment="1">
      <alignment/>
    </xf>
    <xf numFmtId="3" fontId="2" fillId="0" borderId="20" xfId="0" applyNumberFormat="1" applyFont="1" applyFill="1" applyBorder="1" applyAlignment="1">
      <alignment vertical="top" wrapText="1"/>
    </xf>
    <xf numFmtId="3" fontId="3" fillId="0" borderId="20" xfId="0" applyNumberFormat="1" applyFont="1" applyFill="1" applyBorder="1" applyAlignment="1">
      <alignment vertical="top" wrapText="1"/>
    </xf>
    <xf numFmtId="49" fontId="3" fillId="0" borderId="14" xfId="0" applyNumberFormat="1" applyFont="1" applyFill="1" applyBorder="1" applyAlignment="1">
      <alignment vertical="top" wrapText="1"/>
    </xf>
    <xf numFmtId="164" fontId="2" fillId="0" borderId="15" xfId="15" applyNumberFormat="1" applyFont="1" applyFill="1" applyBorder="1" applyAlignment="1">
      <alignment horizontal="right" vertical="top" wrapText="1"/>
    </xf>
    <xf numFmtId="3" fontId="3" fillId="0" borderId="26" xfId="0" applyNumberFormat="1" applyFont="1" applyFill="1" applyBorder="1" applyAlignment="1">
      <alignment horizontal="right" vertical="top" wrapText="1"/>
    </xf>
    <xf numFmtId="164" fontId="3" fillId="0" borderId="26" xfId="15" applyNumberFormat="1" applyFont="1" applyFill="1" applyBorder="1" applyAlignment="1">
      <alignment horizontal="right" vertical="top" wrapText="1"/>
    </xf>
    <xf numFmtId="3" fontId="2" fillId="0" borderId="6" xfId="0" applyNumberFormat="1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164" fontId="2" fillId="0" borderId="2" xfId="0" applyNumberFormat="1" applyFont="1" applyBorder="1" applyAlignment="1">
      <alignment vertical="top"/>
    </xf>
    <xf numFmtId="0" fontId="3" fillId="0" borderId="14" xfId="0" applyFont="1" applyBorder="1" applyAlignment="1">
      <alignment vertical="top"/>
    </xf>
    <xf numFmtId="3" fontId="3" fillId="0" borderId="14" xfId="0" applyNumberFormat="1" applyFont="1" applyBorder="1" applyAlignment="1">
      <alignment vertical="top"/>
    </xf>
    <xf numFmtId="164" fontId="3" fillId="0" borderId="26" xfId="0" applyNumberFormat="1" applyFont="1" applyFill="1" applyBorder="1" applyAlignment="1">
      <alignment horizontal="right" vertical="top" wrapText="1"/>
    </xf>
    <xf numFmtId="3" fontId="2" fillId="0" borderId="6" xfId="0" applyNumberFormat="1" applyFont="1" applyFill="1" applyBorder="1" applyAlignment="1">
      <alignment horizontal="right" vertical="top"/>
    </xf>
    <xf numFmtId="0" fontId="2" fillId="0" borderId="15" xfId="0" applyFont="1" applyBorder="1" applyAlignment="1">
      <alignment vertical="top"/>
    </xf>
    <xf numFmtId="3" fontId="2" fillId="0" borderId="15" xfId="0" applyNumberFormat="1" applyFont="1" applyBorder="1" applyAlignment="1">
      <alignment vertical="top"/>
    </xf>
    <xf numFmtId="164" fontId="2" fillId="0" borderId="19" xfId="0" applyNumberFormat="1" applyFont="1" applyFill="1" applyBorder="1" applyAlignment="1">
      <alignment horizontal="right" vertical="top" wrapText="1"/>
    </xf>
    <xf numFmtId="164" fontId="3" fillId="0" borderId="19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2" fillId="0" borderId="17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center" vertical="top"/>
    </xf>
    <xf numFmtId="0" fontId="2" fillId="0" borderId="3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2" fillId="0" borderId="6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2" fillId="0" borderId="8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2" fillId="0" borderId="37" xfId="0" applyFont="1" applyFill="1" applyBorder="1" applyAlignment="1">
      <alignment horizontal="center" vertical="top" wrapText="1"/>
    </xf>
    <xf numFmtId="164" fontId="3" fillId="0" borderId="5" xfId="15" applyNumberFormat="1" applyFont="1" applyFill="1" applyBorder="1" applyAlignment="1">
      <alignment horizontal="center" vertical="top" wrapText="1"/>
    </xf>
    <xf numFmtId="164" fontId="2" fillId="0" borderId="5" xfId="15" applyNumberFormat="1" applyFont="1" applyFill="1" applyBorder="1" applyAlignment="1">
      <alignment horizontal="center" vertical="top" wrapText="1"/>
    </xf>
    <xf numFmtId="164" fontId="2" fillId="0" borderId="4" xfId="15" applyNumberFormat="1" applyFont="1" applyFill="1" applyBorder="1" applyAlignment="1">
      <alignment horizontal="center" vertical="top" wrapText="1"/>
    </xf>
    <xf numFmtId="3" fontId="2" fillId="0" borderId="15" xfId="0" applyNumberFormat="1" applyFont="1" applyFill="1" applyBorder="1" applyAlignment="1">
      <alignment horizontal="right" vertical="top"/>
    </xf>
    <xf numFmtId="164" fontId="2" fillId="0" borderId="15" xfId="15" applyNumberFormat="1" applyFont="1" applyBorder="1" applyAlignment="1">
      <alignment vertical="top"/>
    </xf>
    <xf numFmtId="164" fontId="2" fillId="0" borderId="21" xfId="15" applyNumberFormat="1" applyFont="1" applyBorder="1" applyAlignment="1">
      <alignment vertical="top"/>
    </xf>
    <xf numFmtId="3" fontId="2" fillId="0" borderId="21" xfId="0" applyNumberFormat="1" applyFont="1" applyBorder="1" applyAlignment="1">
      <alignment vertical="top"/>
    </xf>
    <xf numFmtId="0" fontId="2" fillId="0" borderId="5" xfId="0" applyFont="1" applyFill="1" applyBorder="1" applyAlignment="1">
      <alignment vertical="top"/>
    </xf>
    <xf numFmtId="3" fontId="3" fillId="0" borderId="5" xfId="0" applyNumberFormat="1" applyFont="1" applyFill="1" applyBorder="1" applyAlignment="1">
      <alignment horizontal="right" vertical="top"/>
    </xf>
    <xf numFmtId="3" fontId="3" fillId="0" borderId="4" xfId="0" applyNumberFormat="1" applyFont="1" applyFill="1" applyBorder="1" applyAlignment="1">
      <alignment horizontal="right" vertical="top"/>
    </xf>
    <xf numFmtId="164" fontId="2" fillId="0" borderId="2" xfId="15" applyNumberFormat="1" applyFont="1" applyFill="1" applyBorder="1" applyAlignment="1">
      <alignment horizontal="right" vertical="top"/>
    </xf>
    <xf numFmtId="164" fontId="2" fillId="0" borderId="21" xfId="15" applyNumberFormat="1" applyFont="1" applyFill="1" applyBorder="1" applyAlignment="1">
      <alignment horizontal="right" vertical="top"/>
    </xf>
    <xf numFmtId="164" fontId="3" fillId="0" borderId="26" xfId="15" applyNumberFormat="1" applyFont="1" applyFill="1" applyBorder="1" applyAlignment="1">
      <alignment horizontal="right" vertical="top"/>
    </xf>
    <xf numFmtId="164" fontId="3" fillId="0" borderId="26" xfId="15" applyNumberFormat="1" applyFont="1" applyBorder="1" applyAlignment="1">
      <alignment vertical="top"/>
    </xf>
    <xf numFmtId="0" fontId="3" fillId="0" borderId="31" xfId="0" applyFont="1" applyFill="1" applyBorder="1" applyAlignment="1">
      <alignment horizontal="center" vertical="top"/>
    </xf>
    <xf numFmtId="3" fontId="2" fillId="0" borderId="17" xfId="0" applyNumberFormat="1" applyFont="1" applyFill="1" applyBorder="1" applyAlignment="1">
      <alignment horizontal="right" vertical="top"/>
    </xf>
    <xf numFmtId="3" fontId="2" fillId="0" borderId="15" xfId="0" applyNumberFormat="1" applyFont="1" applyBorder="1" applyAlignment="1">
      <alignment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right" vertical="top"/>
    </xf>
    <xf numFmtId="3" fontId="2" fillId="0" borderId="0" xfId="0" applyNumberFormat="1" applyFont="1" applyBorder="1" applyAlignment="1">
      <alignment/>
    </xf>
    <xf numFmtId="164" fontId="3" fillId="0" borderId="15" xfId="15" applyNumberFormat="1" applyFont="1" applyFill="1" applyBorder="1" applyAlignment="1">
      <alignment horizontal="center" vertical="top" wrapText="1"/>
    </xf>
    <xf numFmtId="3" fontId="2" fillId="0" borderId="38" xfId="0" applyNumberFormat="1" applyFont="1" applyFill="1" applyBorder="1" applyAlignment="1">
      <alignment horizontal="right" vertical="top" wrapText="1"/>
    </xf>
    <xf numFmtId="164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1" xfId="0" applyNumberFormat="1" applyFont="1" applyBorder="1" applyAlignment="1">
      <alignment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164" fontId="3" fillId="0" borderId="5" xfId="15" applyNumberFormat="1" applyFont="1" applyFill="1" applyBorder="1" applyAlignment="1">
      <alignment horizontal="right" vertical="top"/>
    </xf>
    <xf numFmtId="0" fontId="2" fillId="0" borderId="8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36" xfId="0" applyFont="1" applyFill="1" applyBorder="1" applyAlignment="1">
      <alignment horizontal="center" vertical="top"/>
    </xf>
    <xf numFmtId="0" fontId="2" fillId="0" borderId="38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3" fillId="0" borderId="0" xfId="0" applyFont="1" applyFill="1" applyAlignment="1">
      <alignment horizontal="right" vertical="top"/>
    </xf>
    <xf numFmtId="0" fontId="2" fillId="0" borderId="6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34" xfId="0" applyFont="1" applyBorder="1" applyAlignment="1">
      <alignment vertical="top"/>
    </xf>
    <xf numFmtId="0" fontId="2" fillId="0" borderId="6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34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22" xfId="0" applyFont="1" applyFill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3" fontId="2" fillId="0" borderId="0" xfId="0" applyNumberFormat="1" applyFont="1" applyFill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" fillId="0" borderId="3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vertical="top" wrapText="1"/>
    </xf>
    <xf numFmtId="164" fontId="2" fillId="0" borderId="15" xfId="0" applyNumberFormat="1" applyFont="1" applyBorder="1" applyAlignment="1">
      <alignment/>
    </xf>
    <xf numFmtId="0" fontId="3" fillId="0" borderId="19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0" fillId="0" borderId="15" xfId="0" applyBorder="1" applyAlignment="1">
      <alignment vertical="top"/>
    </xf>
    <xf numFmtId="0" fontId="2" fillId="0" borderId="42" xfId="0" applyFont="1" applyFill="1" applyBorder="1" applyAlignment="1">
      <alignment vertical="top" wrapText="1"/>
    </xf>
    <xf numFmtId="0" fontId="3" fillId="0" borderId="26" xfId="0" applyFont="1" applyFill="1" applyBorder="1" applyAlignment="1">
      <alignment vertical="top"/>
    </xf>
    <xf numFmtId="0" fontId="0" fillId="0" borderId="15" xfId="0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62">
      <selection activeCell="E57" sqref="E57"/>
    </sheetView>
  </sheetViews>
  <sheetFormatPr defaultColWidth="9.00390625" defaultRowHeight="12.75"/>
  <cols>
    <col min="1" max="1" width="4.00390625" style="0" bestFit="1" customWidth="1"/>
    <col min="2" max="2" width="6.375" style="0" customWidth="1"/>
    <col min="3" max="3" width="4.625" style="0" customWidth="1"/>
    <col min="4" max="4" width="25.625" style="0" customWidth="1"/>
    <col min="5" max="5" width="11.375" style="0" customWidth="1"/>
    <col min="8" max="8" width="11.375" style="0" customWidth="1"/>
  </cols>
  <sheetData>
    <row r="1" spans="1:8" ht="12.75">
      <c r="A1" s="164"/>
      <c r="B1" s="164"/>
      <c r="C1" s="259"/>
      <c r="D1" s="260"/>
      <c r="E1" s="261" t="s">
        <v>3</v>
      </c>
      <c r="G1" s="128" t="s">
        <v>130</v>
      </c>
      <c r="H1" s="128"/>
    </row>
    <row r="2" spans="1:8" ht="12.75">
      <c r="A2" s="164"/>
      <c r="B2" s="164"/>
      <c r="C2" s="259"/>
      <c r="D2" s="306" t="s">
        <v>3</v>
      </c>
      <c r="E2" s="306"/>
      <c r="G2" s="128" t="s">
        <v>66</v>
      </c>
      <c r="H2" s="128"/>
    </row>
    <row r="3" spans="1:8" ht="12.75">
      <c r="A3" s="164"/>
      <c r="B3" s="164"/>
      <c r="C3" s="259"/>
      <c r="D3" s="306" t="s">
        <v>3</v>
      </c>
      <c r="E3" s="306"/>
      <c r="G3" s="128" t="s">
        <v>1</v>
      </c>
      <c r="H3" s="128"/>
    </row>
    <row r="4" spans="1:8" ht="12.75">
      <c r="A4" s="164"/>
      <c r="B4" s="164"/>
      <c r="C4" s="259"/>
      <c r="D4" s="306" t="s">
        <v>3</v>
      </c>
      <c r="E4" s="306"/>
      <c r="G4" s="128" t="s">
        <v>71</v>
      </c>
      <c r="H4" s="128"/>
    </row>
    <row r="5" spans="1:8" ht="12.75">
      <c r="A5" s="164"/>
      <c r="B5" s="164"/>
      <c r="C5" s="259"/>
      <c r="D5" s="306" t="s">
        <v>3</v>
      </c>
      <c r="E5" s="306"/>
      <c r="G5" s="128" t="s">
        <v>2</v>
      </c>
      <c r="H5" s="128"/>
    </row>
    <row r="6" spans="1:8" ht="12.75">
      <c r="A6" s="164"/>
      <c r="B6" s="164"/>
      <c r="C6" s="259"/>
      <c r="D6" s="306" t="s">
        <v>3</v>
      </c>
      <c r="E6" s="306"/>
      <c r="G6" s="128" t="s">
        <v>85</v>
      </c>
      <c r="H6" s="128"/>
    </row>
    <row r="7" spans="1:8" ht="12.75">
      <c r="A7" s="164"/>
      <c r="B7" s="164"/>
      <c r="C7" s="259"/>
      <c r="D7" s="306" t="s">
        <v>3</v>
      </c>
      <c r="E7" s="306"/>
      <c r="G7" s="242" t="s">
        <v>3</v>
      </c>
      <c r="H7" s="242"/>
    </row>
    <row r="8" spans="1:5" ht="12.75">
      <c r="A8" s="164"/>
      <c r="B8" s="164"/>
      <c r="C8" s="259"/>
      <c r="D8" s="128"/>
      <c r="E8" s="126"/>
    </row>
    <row r="9" spans="1:8" ht="15.75">
      <c r="A9" s="251" t="s">
        <v>131</v>
      </c>
      <c r="B9" s="251"/>
      <c r="C9" s="251"/>
      <c r="D9" s="251"/>
      <c r="E9" s="251"/>
      <c r="F9" s="251"/>
      <c r="G9" s="251"/>
      <c r="H9" s="251"/>
    </row>
    <row r="10" spans="1:8" ht="15.75">
      <c r="A10" s="251" t="s">
        <v>132</v>
      </c>
      <c r="B10" s="251"/>
      <c r="C10" s="251"/>
      <c r="D10" s="251"/>
      <c r="E10" s="251"/>
      <c r="F10" s="251"/>
      <c r="G10" s="251"/>
      <c r="H10" s="251"/>
    </row>
    <row r="11" spans="1:5" ht="15.75">
      <c r="A11" s="262"/>
      <c r="B11" s="262"/>
      <c r="C11" s="263"/>
      <c r="D11" s="264"/>
      <c r="E11" s="263"/>
    </row>
    <row r="12" spans="1:8" ht="26.25" thickBot="1">
      <c r="A12" s="265" t="s">
        <v>7</v>
      </c>
      <c r="B12" s="53" t="s">
        <v>8</v>
      </c>
      <c r="C12" s="53" t="s">
        <v>9</v>
      </c>
      <c r="D12" s="53" t="s">
        <v>28</v>
      </c>
      <c r="E12" s="53" t="s">
        <v>88</v>
      </c>
      <c r="F12" s="53" t="s">
        <v>12</v>
      </c>
      <c r="G12" s="53" t="s">
        <v>13</v>
      </c>
      <c r="H12" s="53" t="s">
        <v>14</v>
      </c>
    </row>
    <row r="13" spans="1:8" ht="14.25" thickBot="1" thickTop="1">
      <c r="A13" s="18">
        <v>801</v>
      </c>
      <c r="B13" s="252" t="s">
        <v>15</v>
      </c>
      <c r="C13" s="253"/>
      <c r="D13" s="254"/>
      <c r="E13" s="169">
        <v>65604</v>
      </c>
      <c r="F13" s="169">
        <f>F14+F16</f>
        <v>30000</v>
      </c>
      <c r="G13" s="169">
        <f>G14+G16</f>
        <v>0</v>
      </c>
      <c r="H13" s="169">
        <f aca="true" t="shared" si="0" ref="H13:H27">E13+F13-G13</f>
        <v>95604</v>
      </c>
    </row>
    <row r="14" spans="1:8" ht="13.5" thickTop="1">
      <c r="A14" s="238"/>
      <c r="B14" s="75">
        <v>80101</v>
      </c>
      <c r="C14" s="249" t="s">
        <v>133</v>
      </c>
      <c r="D14" s="250"/>
      <c r="E14" s="172">
        <f>E15</f>
        <v>35604</v>
      </c>
      <c r="F14" s="172">
        <f>F15</f>
        <v>0</v>
      </c>
      <c r="G14" s="172">
        <f>G15</f>
        <v>0</v>
      </c>
      <c r="H14" s="172">
        <f t="shared" si="0"/>
        <v>35604</v>
      </c>
    </row>
    <row r="15" spans="1:8" ht="40.5" customHeight="1" thickBot="1">
      <c r="A15" s="88"/>
      <c r="B15" s="53"/>
      <c r="C15" s="143">
        <v>2030</v>
      </c>
      <c r="D15" s="94" t="s">
        <v>17</v>
      </c>
      <c r="E15" s="266">
        <v>35604</v>
      </c>
      <c r="F15" s="266">
        <v>0</v>
      </c>
      <c r="G15" s="266"/>
      <c r="H15" s="266">
        <f t="shared" si="0"/>
        <v>35604</v>
      </c>
    </row>
    <row r="16" spans="1:8" ht="14.25" thickBot="1" thickTop="1">
      <c r="A16" s="88"/>
      <c r="B16" s="53">
        <v>80195</v>
      </c>
      <c r="C16" s="298" t="s">
        <v>19</v>
      </c>
      <c r="D16" s="305"/>
      <c r="E16" s="267">
        <f>E17</f>
        <v>30000</v>
      </c>
      <c r="F16" s="267">
        <f>F17</f>
        <v>30000</v>
      </c>
      <c r="G16" s="267">
        <f>G17</f>
        <v>0</v>
      </c>
      <c r="H16" s="267">
        <f>E16+F16-G16</f>
        <v>60000</v>
      </c>
    </row>
    <row r="17" spans="1:8" ht="40.5" customHeight="1" thickBot="1" thickTop="1">
      <c r="A17" s="88"/>
      <c r="B17" s="53"/>
      <c r="C17" s="93">
        <v>2030</v>
      </c>
      <c r="D17" s="94" t="s">
        <v>17</v>
      </c>
      <c r="E17" s="266">
        <v>30000</v>
      </c>
      <c r="F17" s="266">
        <v>30000</v>
      </c>
      <c r="G17" s="266">
        <v>0</v>
      </c>
      <c r="H17" s="267">
        <f>E17+F17-G17</f>
        <v>60000</v>
      </c>
    </row>
    <row r="18" spans="1:8" ht="14.25" thickBot="1" thickTop="1">
      <c r="A18" s="195">
        <v>852</v>
      </c>
      <c r="B18" s="243" t="s">
        <v>134</v>
      </c>
      <c r="C18" s="244"/>
      <c r="D18" s="245"/>
      <c r="E18" s="269">
        <f>E19+E21+E23</f>
        <v>400796</v>
      </c>
      <c r="F18" s="270">
        <f>F19+F21+F23</f>
        <v>6085</v>
      </c>
      <c r="G18" s="270">
        <f>G19+G21+G23</f>
        <v>0</v>
      </c>
      <c r="H18" s="235">
        <f t="shared" si="0"/>
        <v>406881</v>
      </c>
    </row>
    <row r="19" spans="1:8" ht="13.5" thickTop="1">
      <c r="A19" s="181"/>
      <c r="B19" s="204">
        <v>85214</v>
      </c>
      <c r="C19" s="249" t="s">
        <v>135</v>
      </c>
      <c r="D19" s="250"/>
      <c r="E19" s="219">
        <f>E20</f>
        <v>90700</v>
      </c>
      <c r="F19" s="271"/>
      <c r="G19" s="271"/>
      <c r="H19" s="272">
        <f t="shared" si="0"/>
        <v>90700</v>
      </c>
    </row>
    <row r="20" spans="1:8" ht="40.5" customHeight="1">
      <c r="A20" s="181"/>
      <c r="B20" s="273"/>
      <c r="C20" s="202">
        <v>2030</v>
      </c>
      <c r="D20" s="94" t="s">
        <v>17</v>
      </c>
      <c r="E20" s="274">
        <v>90700</v>
      </c>
      <c r="F20" s="161"/>
      <c r="G20" s="161"/>
      <c r="H20" s="194">
        <f t="shared" si="0"/>
        <v>90700</v>
      </c>
    </row>
    <row r="21" spans="1:8" ht="12.75">
      <c r="A21" s="181"/>
      <c r="B21" s="204">
        <v>85219</v>
      </c>
      <c r="C21" s="257" t="s">
        <v>60</v>
      </c>
      <c r="D21" s="258"/>
      <c r="E21" s="219">
        <f>E22</f>
        <v>121615</v>
      </c>
      <c r="F21" s="163">
        <f>F22</f>
        <v>6085</v>
      </c>
      <c r="G21" s="163">
        <f>G22</f>
        <v>0</v>
      </c>
      <c r="H21" s="206">
        <f t="shared" si="0"/>
        <v>127700</v>
      </c>
    </row>
    <row r="22" spans="1:8" ht="40.5" customHeight="1">
      <c r="A22" s="181"/>
      <c r="B22" s="204"/>
      <c r="C22" s="209">
        <v>2030</v>
      </c>
      <c r="D22" s="16" t="s">
        <v>17</v>
      </c>
      <c r="E22" s="275">
        <v>121615</v>
      </c>
      <c r="F22" s="161">
        <v>6085</v>
      </c>
      <c r="G22" s="161"/>
      <c r="H22" s="194">
        <f t="shared" si="0"/>
        <v>127700</v>
      </c>
    </row>
    <row r="23" spans="1:8" ht="12.75">
      <c r="A23" s="181"/>
      <c r="B23" s="204">
        <v>85295</v>
      </c>
      <c r="C23" s="257" t="s">
        <v>136</v>
      </c>
      <c r="D23" s="258"/>
      <c r="E23" s="219">
        <f>E24</f>
        <v>188481</v>
      </c>
      <c r="F23" s="163">
        <f>F24</f>
        <v>0</v>
      </c>
      <c r="G23" s="163">
        <f>G24</f>
        <v>0</v>
      </c>
      <c r="H23" s="206">
        <f t="shared" si="0"/>
        <v>188481</v>
      </c>
    </row>
    <row r="24" spans="1:8" ht="43.5" customHeight="1" thickBot="1">
      <c r="A24" s="181"/>
      <c r="B24" s="273"/>
      <c r="C24" s="202">
        <v>2030</v>
      </c>
      <c r="D24" s="94" t="s">
        <v>17</v>
      </c>
      <c r="E24" s="274">
        <v>188481</v>
      </c>
      <c r="F24" s="162">
        <v>0</v>
      </c>
      <c r="G24" s="162"/>
      <c r="H24" s="190">
        <f t="shared" si="0"/>
        <v>188481</v>
      </c>
    </row>
    <row r="25" spans="1:8" ht="14.25" thickBot="1" thickTop="1">
      <c r="A25" s="195">
        <v>854</v>
      </c>
      <c r="B25" s="239" t="s">
        <v>137</v>
      </c>
      <c r="C25" s="240"/>
      <c r="D25" s="241"/>
      <c r="E25" s="276">
        <f aca="true" t="shared" si="1" ref="E25:G26">E26</f>
        <v>139295</v>
      </c>
      <c r="F25" s="276">
        <f t="shared" si="1"/>
        <v>8485</v>
      </c>
      <c r="G25" s="276">
        <f t="shared" si="1"/>
        <v>0</v>
      </c>
      <c r="H25" s="101">
        <f t="shared" si="0"/>
        <v>147780</v>
      </c>
    </row>
    <row r="26" spans="1:8" ht="13.5" thickTop="1">
      <c r="A26" s="197"/>
      <c r="B26" s="197">
        <v>85415</v>
      </c>
      <c r="C26" s="301" t="s">
        <v>138</v>
      </c>
      <c r="D26" s="302"/>
      <c r="E26" s="277">
        <f t="shared" si="1"/>
        <v>139295</v>
      </c>
      <c r="F26" s="277">
        <f t="shared" si="1"/>
        <v>8485</v>
      </c>
      <c r="G26" s="277">
        <f t="shared" si="1"/>
        <v>0</v>
      </c>
      <c r="H26" s="271">
        <f t="shared" si="0"/>
        <v>147780</v>
      </c>
    </row>
    <row r="27" spans="1:8" ht="42" customHeight="1" thickBot="1">
      <c r="A27" s="186"/>
      <c r="B27" s="186"/>
      <c r="C27" s="187">
        <v>2030</v>
      </c>
      <c r="D27" s="94" t="s">
        <v>17</v>
      </c>
      <c r="E27" s="278">
        <v>139295</v>
      </c>
      <c r="F27" s="279">
        <v>8485</v>
      </c>
      <c r="G27" s="279"/>
      <c r="H27" s="279">
        <f t="shared" si="0"/>
        <v>147780</v>
      </c>
    </row>
    <row r="28" spans="1:8" ht="14.25" thickBot="1" thickTop="1">
      <c r="A28" s="195"/>
      <c r="B28" s="177" t="s">
        <v>120</v>
      </c>
      <c r="C28" s="280"/>
      <c r="D28" s="195" t="s">
        <v>121</v>
      </c>
      <c r="E28" s="281">
        <f>E13+E18+E25</f>
        <v>605695</v>
      </c>
      <c r="F28" s="281">
        <f>F25+F18+F13</f>
        <v>44570</v>
      </c>
      <c r="G28" s="281">
        <f>G25+G18+G13</f>
        <v>0</v>
      </c>
      <c r="H28" s="282">
        <f>E28+F28-G28</f>
        <v>650265</v>
      </c>
    </row>
    <row r="29" spans="1:8" ht="13.5" thickTop="1">
      <c r="A29" s="283"/>
      <c r="B29" s="283"/>
      <c r="C29" s="284"/>
      <c r="D29" s="283"/>
      <c r="E29" s="285"/>
      <c r="F29" s="285"/>
      <c r="G29" s="285"/>
      <c r="H29" s="286"/>
    </row>
    <row r="30" spans="1:8" ht="12.75">
      <c r="A30" s="283"/>
      <c r="B30" s="283"/>
      <c r="C30" s="284"/>
      <c r="D30" s="283"/>
      <c r="E30" s="285"/>
      <c r="F30" s="285"/>
      <c r="G30" s="285"/>
      <c r="H30" s="286"/>
    </row>
    <row r="31" spans="1:8" ht="12.75">
      <c r="A31" s="283"/>
      <c r="B31" s="283"/>
      <c r="C31" s="284"/>
      <c r="D31" s="283"/>
      <c r="E31" s="285"/>
      <c r="F31" s="285"/>
      <c r="G31" s="285"/>
      <c r="H31" s="286"/>
    </row>
    <row r="32" spans="1:8" ht="12.75">
      <c r="A32" s="283"/>
      <c r="B32" s="283"/>
      <c r="C32" s="284"/>
      <c r="D32" s="283"/>
      <c r="E32" s="285"/>
      <c r="F32" s="285"/>
      <c r="G32" s="285"/>
      <c r="H32" s="286"/>
    </row>
    <row r="33" spans="1:8" ht="12.75">
      <c r="A33" s="283"/>
      <c r="B33" s="283"/>
      <c r="C33" s="284"/>
      <c r="D33" s="283"/>
      <c r="E33" s="285"/>
      <c r="F33" s="285"/>
      <c r="G33" s="285"/>
      <c r="H33" s="286"/>
    </row>
    <row r="34" spans="1:8" ht="12.75">
      <c r="A34" s="283"/>
      <c r="B34" s="283"/>
      <c r="C34" s="284"/>
      <c r="D34" s="283"/>
      <c r="E34" s="285"/>
      <c r="F34" s="285"/>
      <c r="G34" s="285"/>
      <c r="H34" s="286"/>
    </row>
    <row r="35" spans="1:8" ht="12.75">
      <c r="A35" s="283"/>
      <c r="B35" s="283"/>
      <c r="C35" s="284"/>
      <c r="D35" s="283"/>
      <c r="E35" s="285"/>
      <c r="F35" s="285"/>
      <c r="G35" s="285"/>
      <c r="H35" s="286"/>
    </row>
    <row r="36" spans="1:8" ht="12.75">
      <c r="A36" s="283"/>
      <c r="B36" s="283"/>
      <c r="C36" s="284"/>
      <c r="D36" s="283"/>
      <c r="E36" s="285"/>
      <c r="F36" s="285"/>
      <c r="G36" s="285"/>
      <c r="H36" s="286"/>
    </row>
    <row r="37" spans="1:8" ht="12.75">
      <c r="A37" s="283"/>
      <c r="B37" s="283"/>
      <c r="C37" s="284"/>
      <c r="D37" s="283"/>
      <c r="E37" s="285"/>
      <c r="F37" s="285"/>
      <c r="G37" s="285"/>
      <c r="H37" s="286"/>
    </row>
    <row r="38" spans="1:8" ht="12.75">
      <c r="A38" s="283"/>
      <c r="B38" s="283"/>
      <c r="C38" s="284"/>
      <c r="D38" s="283"/>
      <c r="E38" s="285"/>
      <c r="F38" s="285"/>
      <c r="G38" s="285"/>
      <c r="H38" s="286"/>
    </row>
    <row r="39" spans="1:8" ht="12.75">
      <c r="A39" s="283"/>
      <c r="B39" s="283"/>
      <c r="C39" s="284"/>
      <c r="D39" s="283"/>
      <c r="E39" s="285"/>
      <c r="F39" s="285"/>
      <c r="G39" s="285"/>
      <c r="H39" s="286"/>
    </row>
    <row r="40" spans="1:8" ht="12.75">
      <c r="A40" s="283"/>
      <c r="B40" s="283"/>
      <c r="C40" s="284"/>
      <c r="D40" s="283"/>
      <c r="E40" s="285"/>
      <c r="F40" s="285"/>
      <c r="G40" s="285"/>
      <c r="H40" s="286"/>
    </row>
    <row r="41" spans="1:8" ht="12.75">
      <c r="A41" s="283"/>
      <c r="B41" s="283"/>
      <c r="C41" s="284"/>
      <c r="D41" s="283"/>
      <c r="E41" s="285"/>
      <c r="F41" s="285"/>
      <c r="G41" s="285"/>
      <c r="H41" s="286"/>
    </row>
    <row r="42" spans="1:8" ht="12.75">
      <c r="A42" s="283"/>
      <c r="B42" s="283"/>
      <c r="C42" s="284"/>
      <c r="D42" s="283"/>
      <c r="E42" s="285"/>
      <c r="F42" s="285"/>
      <c r="G42" s="285"/>
      <c r="H42" s="286"/>
    </row>
    <row r="43" spans="7:8" ht="12.75">
      <c r="G43" s="128" t="s">
        <v>139</v>
      </c>
      <c r="H43" s="128"/>
    </row>
    <row r="44" spans="7:8" ht="12.75">
      <c r="G44" s="128" t="s">
        <v>66</v>
      </c>
      <c r="H44" s="128"/>
    </row>
    <row r="45" spans="7:8" ht="12.75">
      <c r="G45" s="128" t="s">
        <v>1</v>
      </c>
      <c r="H45" s="128"/>
    </row>
    <row r="46" spans="7:8" ht="12.75">
      <c r="G46" s="128" t="s">
        <v>71</v>
      </c>
      <c r="H46" s="128"/>
    </row>
    <row r="47" spans="7:8" ht="12.75">
      <c r="G47" s="128" t="s">
        <v>2</v>
      </c>
      <c r="H47" s="128"/>
    </row>
    <row r="48" spans="7:8" ht="12.75">
      <c r="G48" s="128" t="s">
        <v>85</v>
      </c>
      <c r="H48" s="128"/>
    </row>
    <row r="49" spans="7:8" ht="12.75">
      <c r="G49" s="242" t="s">
        <v>3</v>
      </c>
      <c r="H49" s="242"/>
    </row>
    <row r="50" spans="1:8" ht="15.75">
      <c r="A50" s="251" t="s">
        <v>140</v>
      </c>
      <c r="B50" s="251"/>
      <c r="C50" s="251"/>
      <c r="D50" s="251"/>
      <c r="E50" s="251"/>
      <c r="F50" s="251"/>
      <c r="G50" s="251"/>
      <c r="H50" s="251"/>
    </row>
    <row r="51" spans="1:5" ht="15.75">
      <c r="A51" s="262"/>
      <c r="B51" s="262"/>
      <c r="C51" s="263"/>
      <c r="D51" s="264"/>
      <c r="E51" s="263"/>
    </row>
    <row r="52" spans="1:8" ht="26.25" thickBot="1">
      <c r="A52" s="129" t="s">
        <v>7</v>
      </c>
      <c r="B52" s="129" t="s">
        <v>8</v>
      </c>
      <c r="C52" s="129" t="s">
        <v>9</v>
      </c>
      <c r="D52" s="129" t="s">
        <v>28</v>
      </c>
      <c r="E52" s="129" t="s">
        <v>88</v>
      </c>
      <c r="F52" s="53" t="s">
        <v>12</v>
      </c>
      <c r="G52" s="53" t="s">
        <v>13</v>
      </c>
      <c r="H52" s="53" t="s">
        <v>14</v>
      </c>
    </row>
    <row r="53" spans="1:8" ht="14.25" thickBot="1" thickTop="1">
      <c r="A53" s="18">
        <v>801</v>
      </c>
      <c r="B53" s="252" t="s">
        <v>15</v>
      </c>
      <c r="C53" s="253"/>
      <c r="D53" s="254"/>
      <c r="E53" s="169">
        <f>E54+E56</f>
        <v>65604</v>
      </c>
      <c r="F53" s="169">
        <f>F54+F56</f>
        <v>30000</v>
      </c>
      <c r="G53" s="169">
        <f aca="true" t="shared" si="2" ref="E53:G54">G54</f>
        <v>0</v>
      </c>
      <c r="H53" s="169">
        <f aca="true" t="shared" si="3" ref="H53:H74">E53+F53-G53</f>
        <v>95604</v>
      </c>
    </row>
    <row r="54" spans="1:8" ht="13.5" thickTop="1">
      <c r="A54" s="238"/>
      <c r="B54" s="75">
        <v>80101</v>
      </c>
      <c r="C54" s="249" t="s">
        <v>133</v>
      </c>
      <c r="D54" s="250"/>
      <c r="E54" s="172">
        <f t="shared" si="2"/>
        <v>35604</v>
      </c>
      <c r="F54" s="172">
        <f t="shared" si="2"/>
        <v>0</v>
      </c>
      <c r="G54" s="172">
        <f t="shared" si="2"/>
        <v>0</v>
      </c>
      <c r="H54" s="172">
        <f t="shared" si="3"/>
        <v>35604</v>
      </c>
    </row>
    <row r="55" spans="1:8" ht="28.5" customHeight="1">
      <c r="A55" s="248"/>
      <c r="B55" s="53"/>
      <c r="C55" s="143">
        <v>4010</v>
      </c>
      <c r="D55" s="94" t="s">
        <v>102</v>
      </c>
      <c r="E55" s="266">
        <v>35604</v>
      </c>
      <c r="F55" s="266">
        <v>0</v>
      </c>
      <c r="G55" s="266"/>
      <c r="H55" s="266">
        <f t="shared" si="3"/>
        <v>35604</v>
      </c>
    </row>
    <row r="56" spans="1:8" ht="12.75">
      <c r="A56" s="346"/>
      <c r="B56" s="20">
        <v>80195</v>
      </c>
      <c r="C56" s="255" t="s">
        <v>19</v>
      </c>
      <c r="D56" s="256"/>
      <c r="E56" s="268">
        <f>E57</f>
        <v>30000</v>
      </c>
      <c r="F56" s="268">
        <f>F57</f>
        <v>30000</v>
      </c>
      <c r="G56" s="268">
        <f>G57</f>
        <v>0</v>
      </c>
      <c r="H56" s="268">
        <f>E56+F56-G56</f>
        <v>60000</v>
      </c>
    </row>
    <row r="57" spans="1:8" ht="14.25" customHeight="1" thickBot="1">
      <c r="A57" s="359"/>
      <c r="B57" s="129"/>
      <c r="C57" s="150">
        <v>4300</v>
      </c>
      <c r="D57" s="113" t="s">
        <v>48</v>
      </c>
      <c r="E57" s="176">
        <v>30000</v>
      </c>
      <c r="F57" s="287">
        <v>30000</v>
      </c>
      <c r="G57" s="287"/>
      <c r="H57" s="287">
        <f>E57+F57-G57</f>
        <v>60000</v>
      </c>
    </row>
    <row r="58" spans="1:8" ht="14.25" thickBot="1" thickTop="1">
      <c r="A58" s="146">
        <v>852</v>
      </c>
      <c r="B58" s="303" t="s">
        <v>18</v>
      </c>
      <c r="C58" s="304"/>
      <c r="D58" s="246"/>
      <c r="E58" s="288">
        <f>E59+E61+E67</f>
        <v>400796</v>
      </c>
      <c r="F58" s="353">
        <f>F59+F61+F67</f>
        <v>6085</v>
      </c>
      <c r="G58" s="289">
        <f>G59+G61+G67</f>
        <v>0</v>
      </c>
      <c r="H58" s="290">
        <f t="shared" si="3"/>
        <v>406881</v>
      </c>
    </row>
    <row r="59" spans="1:8" ht="13.5" thickTop="1">
      <c r="A59" s="247"/>
      <c r="B59" s="80">
        <v>85214</v>
      </c>
      <c r="C59" s="249" t="s">
        <v>111</v>
      </c>
      <c r="D59" s="250"/>
      <c r="E59" s="61">
        <f>E60</f>
        <v>90700</v>
      </c>
      <c r="F59" s="291"/>
      <c r="G59" s="291"/>
      <c r="H59" s="292">
        <f t="shared" si="3"/>
        <v>90700</v>
      </c>
    </row>
    <row r="60" spans="1:8" ht="15" customHeight="1">
      <c r="A60" s="248"/>
      <c r="B60" s="143"/>
      <c r="C60" s="93">
        <v>3110</v>
      </c>
      <c r="D60" s="155" t="s">
        <v>100</v>
      </c>
      <c r="E60" s="72">
        <v>90700</v>
      </c>
      <c r="F60" s="293"/>
      <c r="G60" s="293"/>
      <c r="H60" s="294">
        <f t="shared" si="3"/>
        <v>90700</v>
      </c>
    </row>
    <row r="61" spans="1:8" ht="12.75">
      <c r="A61" s="248"/>
      <c r="B61" s="12">
        <v>85219</v>
      </c>
      <c r="C61" s="298" t="s">
        <v>60</v>
      </c>
      <c r="D61" s="299"/>
      <c r="E61" s="61">
        <f>E62+E63+E64+E65+E66</f>
        <v>121615</v>
      </c>
      <c r="F61" s="295">
        <f>F62+F63+F64+F65+F66</f>
        <v>6085</v>
      </c>
      <c r="G61" s="295">
        <f>G62+G63+G64+G65+G66</f>
        <v>0</v>
      </c>
      <c r="H61" s="220">
        <f t="shared" si="3"/>
        <v>127700</v>
      </c>
    </row>
    <row r="62" spans="1:8" ht="27.75" customHeight="1">
      <c r="A62" s="11"/>
      <c r="B62" s="95"/>
      <c r="C62" s="93">
        <v>4010</v>
      </c>
      <c r="D62" s="16" t="s">
        <v>102</v>
      </c>
      <c r="E62" s="72">
        <v>94115</v>
      </c>
      <c r="F62" s="161">
        <v>6085</v>
      </c>
      <c r="G62" s="142"/>
      <c r="H62" s="194">
        <f t="shared" si="3"/>
        <v>100200</v>
      </c>
    </row>
    <row r="63" spans="1:8" ht="27.75" customHeight="1">
      <c r="A63" s="11"/>
      <c r="B63" s="95"/>
      <c r="C63" s="69">
        <v>4040</v>
      </c>
      <c r="D63" s="16" t="s">
        <v>95</v>
      </c>
      <c r="E63" s="72">
        <v>7700</v>
      </c>
      <c r="F63" s="142"/>
      <c r="G63" s="142"/>
      <c r="H63" s="194">
        <f t="shared" si="3"/>
        <v>7700</v>
      </c>
    </row>
    <row r="64" spans="1:8" ht="27" customHeight="1">
      <c r="A64" s="11"/>
      <c r="B64" s="95"/>
      <c r="C64" s="69">
        <v>4110</v>
      </c>
      <c r="D64" s="16" t="s">
        <v>141</v>
      </c>
      <c r="E64" s="72">
        <v>15200</v>
      </c>
      <c r="F64" s="142"/>
      <c r="G64" s="142"/>
      <c r="H64" s="194">
        <f t="shared" si="3"/>
        <v>15200</v>
      </c>
    </row>
    <row r="65" spans="1:8" ht="14.25" customHeight="1">
      <c r="A65" s="11"/>
      <c r="B65" s="95"/>
      <c r="C65" s="69">
        <v>4120</v>
      </c>
      <c r="D65" s="16" t="s">
        <v>82</v>
      </c>
      <c r="E65" s="72">
        <v>2200</v>
      </c>
      <c r="F65" s="142"/>
      <c r="G65" s="142"/>
      <c r="H65" s="194">
        <f t="shared" si="3"/>
        <v>2200</v>
      </c>
    </row>
    <row r="66" spans="1:8" ht="26.25" customHeight="1">
      <c r="A66" s="11"/>
      <c r="B66" s="95"/>
      <c r="C66" s="69">
        <v>4440</v>
      </c>
      <c r="D66" s="16" t="s">
        <v>142</v>
      </c>
      <c r="E66" s="72">
        <v>2400</v>
      </c>
      <c r="F66" s="142"/>
      <c r="G66" s="142"/>
      <c r="H66" s="194">
        <f t="shared" si="3"/>
        <v>2400</v>
      </c>
    </row>
    <row r="67" spans="1:8" ht="12.75">
      <c r="A67" s="11"/>
      <c r="B67" s="12">
        <v>85295</v>
      </c>
      <c r="C67" s="298" t="s">
        <v>19</v>
      </c>
      <c r="D67" s="299"/>
      <c r="E67" s="14">
        <f>E68+E69</f>
        <v>188481</v>
      </c>
      <c r="F67" s="295">
        <f>F68+F69</f>
        <v>0</v>
      </c>
      <c r="G67" s="295"/>
      <c r="H67" s="220">
        <f t="shared" si="3"/>
        <v>188481</v>
      </c>
    </row>
    <row r="68" spans="1:8" ht="15.75" customHeight="1">
      <c r="A68" s="11"/>
      <c r="B68" s="15"/>
      <c r="C68" s="143">
        <v>3110</v>
      </c>
      <c r="D68" s="94" t="s">
        <v>112</v>
      </c>
      <c r="E68" s="84">
        <v>164481</v>
      </c>
      <c r="F68" s="144">
        <v>0</v>
      </c>
      <c r="G68" s="144">
        <v>0</v>
      </c>
      <c r="H68" s="296">
        <f t="shared" si="3"/>
        <v>164481</v>
      </c>
    </row>
    <row r="69" spans="1:8" ht="16.5" customHeight="1" thickBot="1">
      <c r="A69" s="11"/>
      <c r="B69" s="67"/>
      <c r="C69" s="143">
        <v>4210</v>
      </c>
      <c r="D69" s="94" t="s">
        <v>42</v>
      </c>
      <c r="E69" s="84">
        <v>24000</v>
      </c>
      <c r="F69" s="144">
        <v>0</v>
      </c>
      <c r="G69" s="144"/>
      <c r="H69" s="296">
        <f t="shared" si="3"/>
        <v>24000</v>
      </c>
    </row>
    <row r="70" spans="1:8" ht="14.25" thickBot="1" thickTop="1">
      <c r="A70" s="195">
        <v>854</v>
      </c>
      <c r="B70" s="300" t="s">
        <v>137</v>
      </c>
      <c r="C70" s="300"/>
      <c r="D70" s="300"/>
      <c r="E70" s="276">
        <f>E71</f>
        <v>139295</v>
      </c>
      <c r="F70" s="276">
        <f>F71</f>
        <v>8485</v>
      </c>
      <c r="G70" s="276">
        <f>G71</f>
        <v>0</v>
      </c>
      <c r="H70" s="101">
        <f t="shared" si="3"/>
        <v>147780</v>
      </c>
    </row>
    <row r="71" spans="1:8" ht="13.5" thickTop="1">
      <c r="A71" s="197"/>
      <c r="B71" s="197">
        <v>85415</v>
      </c>
      <c r="C71" s="301" t="s">
        <v>138</v>
      </c>
      <c r="D71" s="302"/>
      <c r="E71" s="277">
        <f>E72+E73</f>
        <v>139295</v>
      </c>
      <c r="F71" s="277">
        <f>F72+F73</f>
        <v>8485</v>
      </c>
      <c r="G71" s="277">
        <f>G72</f>
        <v>0</v>
      </c>
      <c r="H71" s="271">
        <f t="shared" si="3"/>
        <v>147780</v>
      </c>
    </row>
    <row r="72" spans="1:8" ht="27.75" customHeight="1">
      <c r="A72" s="273"/>
      <c r="B72" s="273"/>
      <c r="C72" s="202">
        <v>3240</v>
      </c>
      <c r="D72" s="94" t="s">
        <v>143</v>
      </c>
      <c r="E72" s="297">
        <v>124000</v>
      </c>
      <c r="F72" s="162">
        <v>0</v>
      </c>
      <c r="G72" s="162"/>
      <c r="H72" s="162">
        <f t="shared" si="3"/>
        <v>124000</v>
      </c>
    </row>
    <row r="73" spans="1:8" ht="16.5" customHeight="1" thickBot="1">
      <c r="A73" s="356"/>
      <c r="B73" s="358"/>
      <c r="C73" s="187">
        <v>3260</v>
      </c>
      <c r="D73" s="113" t="s">
        <v>126</v>
      </c>
      <c r="E73" s="278">
        <v>15295</v>
      </c>
      <c r="F73" s="279">
        <v>8485</v>
      </c>
      <c r="G73" s="279"/>
      <c r="H73" s="279">
        <f>E73+F73-G73</f>
        <v>23780</v>
      </c>
    </row>
    <row r="74" spans="1:8" ht="14.25" thickBot="1" thickTop="1">
      <c r="A74" s="357"/>
      <c r="B74" s="303" t="s">
        <v>22</v>
      </c>
      <c r="C74" s="304"/>
      <c r="D74" s="304"/>
      <c r="E74" s="288">
        <f>E53+E58+E70</f>
        <v>605695</v>
      </c>
      <c r="F74" s="288">
        <f>F53+F58+F70</f>
        <v>44570</v>
      </c>
      <c r="G74" s="288">
        <f>G53+G58+G70</f>
        <v>0</v>
      </c>
      <c r="H74" s="282">
        <f t="shared" si="3"/>
        <v>650265</v>
      </c>
    </row>
    <row r="75" ht="13.5" thickTop="1"/>
  </sheetData>
  <mergeCells count="32">
    <mergeCell ref="D2:E2"/>
    <mergeCell ref="D3:E3"/>
    <mergeCell ref="D4:E4"/>
    <mergeCell ref="D5:E5"/>
    <mergeCell ref="D6:E6"/>
    <mergeCell ref="D7:E7"/>
    <mergeCell ref="G7:H7"/>
    <mergeCell ref="A9:H9"/>
    <mergeCell ref="A10:H10"/>
    <mergeCell ref="B13:D13"/>
    <mergeCell ref="C14:D14"/>
    <mergeCell ref="C16:D16"/>
    <mergeCell ref="B18:D18"/>
    <mergeCell ref="C19:D19"/>
    <mergeCell ref="C21:D21"/>
    <mergeCell ref="A55:A57"/>
    <mergeCell ref="C23:D23"/>
    <mergeCell ref="B25:D25"/>
    <mergeCell ref="C26:D26"/>
    <mergeCell ref="G49:H49"/>
    <mergeCell ref="A50:H50"/>
    <mergeCell ref="B53:D53"/>
    <mergeCell ref="C54:D54"/>
    <mergeCell ref="C56:D56"/>
    <mergeCell ref="B58:D58"/>
    <mergeCell ref="A59:A61"/>
    <mergeCell ref="C59:D59"/>
    <mergeCell ref="C61:D61"/>
    <mergeCell ref="C67:D67"/>
    <mergeCell ref="B70:D70"/>
    <mergeCell ref="C71:D71"/>
    <mergeCell ref="B74:D7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4"/>
  <sheetViews>
    <sheetView workbookViewId="0" topLeftCell="A115">
      <selection activeCell="F109" sqref="F109"/>
    </sheetView>
  </sheetViews>
  <sheetFormatPr defaultColWidth="9.00390625" defaultRowHeight="12.75"/>
  <cols>
    <col min="1" max="1" width="4.00390625" style="0" bestFit="1" customWidth="1"/>
    <col min="2" max="2" width="6.125" style="0" bestFit="1" customWidth="1"/>
    <col min="3" max="3" width="4.375" style="0" bestFit="1" customWidth="1"/>
    <col min="4" max="4" width="26.875" style="0" customWidth="1"/>
    <col min="5" max="5" width="12.75390625" style="0" customWidth="1"/>
    <col min="6" max="6" width="10.625" style="0" customWidth="1"/>
    <col min="8" max="8" width="12.75390625" style="0" customWidth="1"/>
  </cols>
  <sheetData>
    <row r="1" spans="7:8" ht="12.75">
      <c r="G1" s="1" t="s">
        <v>0</v>
      </c>
      <c r="H1" s="1"/>
    </row>
    <row r="2" spans="7:8" ht="12.75">
      <c r="G2" s="1" t="s">
        <v>66</v>
      </c>
      <c r="H2" s="1"/>
    </row>
    <row r="3" spans="7:8" ht="12.75">
      <c r="G3" s="1" t="s">
        <v>1</v>
      </c>
      <c r="H3" s="1"/>
    </row>
    <row r="4" spans="7:8" ht="12.75">
      <c r="G4" s="1" t="s">
        <v>71</v>
      </c>
      <c r="H4" s="1"/>
    </row>
    <row r="5" spans="1:8" ht="12.75">
      <c r="A5" s="2"/>
      <c r="B5" s="2"/>
      <c r="C5" s="2"/>
      <c r="D5" s="2"/>
      <c r="E5" s="2"/>
      <c r="F5" s="2"/>
      <c r="G5" s="1" t="s">
        <v>2</v>
      </c>
      <c r="H5" s="1"/>
    </row>
    <row r="6" spans="1:8" ht="12.75">
      <c r="A6" s="3"/>
      <c r="B6" s="3"/>
      <c r="C6" s="4"/>
      <c r="D6" s="5"/>
      <c r="E6" s="6" t="s">
        <v>3</v>
      </c>
      <c r="F6" s="5"/>
      <c r="G6" s="336" t="s">
        <v>4</v>
      </c>
      <c r="H6" s="336"/>
    </row>
    <row r="7" spans="1:8" ht="12.75">
      <c r="A7" s="337" t="s">
        <v>5</v>
      </c>
      <c r="B7" s="337"/>
      <c r="C7" s="337"/>
      <c r="D7" s="337"/>
      <c r="E7" s="337"/>
      <c r="F7" s="337"/>
      <c r="G7" s="337"/>
      <c r="H7" s="337"/>
    </row>
    <row r="8" spans="1:8" ht="12.75">
      <c r="A8" s="337" t="s">
        <v>6</v>
      </c>
      <c r="B8" s="337"/>
      <c r="C8" s="337"/>
      <c r="D8" s="337"/>
      <c r="E8" s="337"/>
      <c r="F8" s="337"/>
      <c r="G8" s="337"/>
      <c r="H8" s="337"/>
    </row>
    <row r="9" spans="1:8" ht="13.5" thickBot="1">
      <c r="A9" s="5"/>
      <c r="B9" s="6"/>
      <c r="C9" s="6"/>
      <c r="D9" s="6"/>
      <c r="E9" s="6"/>
      <c r="F9" s="5"/>
      <c r="G9" s="5"/>
      <c r="H9" s="5"/>
    </row>
    <row r="10" spans="1:8" ht="26.25" thickBot="1">
      <c r="A10" s="115" t="s">
        <v>7</v>
      </c>
      <c r="B10" s="116" t="s">
        <v>8</v>
      </c>
      <c r="C10" s="115" t="s">
        <v>9</v>
      </c>
      <c r="D10" s="116" t="s">
        <v>10</v>
      </c>
      <c r="E10" s="117" t="s">
        <v>11</v>
      </c>
      <c r="F10" s="115" t="s">
        <v>12</v>
      </c>
      <c r="G10" s="115" t="s">
        <v>13</v>
      </c>
      <c r="H10" s="115" t="s">
        <v>14</v>
      </c>
    </row>
    <row r="11" spans="1:8" ht="14.25" thickBot="1" thickTop="1">
      <c r="A11" s="18">
        <v>751</v>
      </c>
      <c r="B11" s="304" t="s">
        <v>70</v>
      </c>
      <c r="C11" s="304"/>
      <c r="D11" s="304"/>
      <c r="E11" s="108">
        <f>E12</f>
        <v>0</v>
      </c>
      <c r="F11" s="108">
        <f>F12</f>
        <v>3548</v>
      </c>
      <c r="G11" s="108">
        <f>G12</f>
        <v>0</v>
      </c>
      <c r="H11" s="9">
        <f aca="true" t="shared" si="0" ref="H11:H26">E11+F11-G11</f>
        <v>3548</v>
      </c>
    </row>
    <row r="12" spans="1:8" ht="13.5" thickTop="1">
      <c r="A12" s="57"/>
      <c r="B12" s="80">
        <v>75108</v>
      </c>
      <c r="C12" s="249" t="s">
        <v>72</v>
      </c>
      <c r="D12" s="250"/>
      <c r="E12" s="120">
        <v>0</v>
      </c>
      <c r="F12" s="120">
        <f>F13</f>
        <v>3548</v>
      </c>
      <c r="G12" s="120">
        <f>G13</f>
        <v>0</v>
      </c>
      <c r="H12" s="120">
        <f t="shared" si="0"/>
        <v>3548</v>
      </c>
    </row>
    <row r="13" spans="1:8" ht="63" customHeight="1" thickBot="1">
      <c r="A13" s="57"/>
      <c r="B13" s="20"/>
      <c r="C13" s="93">
        <v>2010</v>
      </c>
      <c r="D13" s="107" t="s">
        <v>69</v>
      </c>
      <c r="E13" s="121">
        <v>0</v>
      </c>
      <c r="F13" s="121">
        <v>3548</v>
      </c>
      <c r="G13" s="121">
        <v>0</v>
      </c>
      <c r="H13" s="121">
        <f t="shared" si="0"/>
        <v>3548</v>
      </c>
    </row>
    <row r="14" spans="1:8" ht="14.25" thickBot="1" thickTop="1">
      <c r="A14" s="8">
        <v>801</v>
      </c>
      <c r="B14" s="338" t="s">
        <v>15</v>
      </c>
      <c r="C14" s="304"/>
      <c r="D14" s="339"/>
      <c r="E14" s="110">
        <v>575380</v>
      </c>
      <c r="F14" s="119">
        <f>F15</f>
        <v>30000</v>
      </c>
      <c r="G14" s="119">
        <f>G15</f>
        <v>0</v>
      </c>
      <c r="H14" s="110">
        <f t="shared" si="0"/>
        <v>605380</v>
      </c>
    </row>
    <row r="15" spans="1:8" ht="13.5" thickTop="1">
      <c r="A15" s="313"/>
      <c r="B15" s="12">
        <v>80195</v>
      </c>
      <c r="C15" s="332" t="s">
        <v>19</v>
      </c>
      <c r="D15" s="333"/>
      <c r="E15" s="13">
        <f>E16</f>
        <v>30000</v>
      </c>
      <c r="F15" s="13">
        <f>F16</f>
        <v>30000</v>
      </c>
      <c r="G15" s="13">
        <f>G16</f>
        <v>0</v>
      </c>
      <c r="H15" s="13">
        <f t="shared" si="0"/>
        <v>60000</v>
      </c>
    </row>
    <row r="16" spans="1:8" ht="39" thickBot="1">
      <c r="A16" s="315"/>
      <c r="B16" s="111"/>
      <c r="C16" s="112" t="s">
        <v>16</v>
      </c>
      <c r="D16" s="113" t="s">
        <v>17</v>
      </c>
      <c r="E16" s="114">
        <v>30000</v>
      </c>
      <c r="F16" s="113">
        <v>30000</v>
      </c>
      <c r="G16" s="113"/>
      <c r="H16" s="114">
        <f t="shared" si="0"/>
        <v>60000</v>
      </c>
    </row>
    <row r="17" spans="1:8" ht="14.25" thickBot="1" thickTop="1">
      <c r="A17" s="8">
        <v>852</v>
      </c>
      <c r="B17" s="334" t="s">
        <v>18</v>
      </c>
      <c r="C17" s="334"/>
      <c r="D17" s="334"/>
      <c r="E17" s="108">
        <v>3271727</v>
      </c>
      <c r="F17" s="109">
        <f>F18+F20</f>
        <v>6085</v>
      </c>
      <c r="G17" s="109">
        <f>G18+G20</f>
        <v>784</v>
      </c>
      <c r="H17" s="110">
        <f t="shared" si="0"/>
        <v>3277028</v>
      </c>
    </row>
    <row r="18" spans="1:8" ht="13.5" thickTop="1">
      <c r="A18" s="313"/>
      <c r="B18" s="83">
        <v>85219</v>
      </c>
      <c r="C18" s="298" t="s">
        <v>67</v>
      </c>
      <c r="D18" s="299"/>
      <c r="E18" s="22">
        <f>E19</f>
        <v>121615</v>
      </c>
      <c r="F18" s="12">
        <f>F19</f>
        <v>6085</v>
      </c>
      <c r="G18" s="12">
        <f>G19</f>
        <v>0</v>
      </c>
      <c r="H18" s="13">
        <f t="shared" si="0"/>
        <v>127700</v>
      </c>
    </row>
    <row r="19" spans="1:8" ht="38.25">
      <c r="A19" s="314"/>
      <c r="B19" s="102"/>
      <c r="C19" s="63">
        <v>2030</v>
      </c>
      <c r="D19" s="16" t="s">
        <v>17</v>
      </c>
      <c r="E19" s="103">
        <v>121615</v>
      </c>
      <c r="F19" s="16">
        <v>6085</v>
      </c>
      <c r="G19" s="16"/>
      <c r="H19" s="104">
        <f t="shared" si="0"/>
        <v>127700</v>
      </c>
    </row>
    <row r="20" spans="1:8" ht="12.75">
      <c r="A20" s="314"/>
      <c r="B20" s="105">
        <v>85278</v>
      </c>
      <c r="C20" s="298" t="s">
        <v>68</v>
      </c>
      <c r="D20" s="299"/>
      <c r="E20" s="106">
        <f>E21</f>
        <v>9960</v>
      </c>
      <c r="F20" s="106">
        <f>F21</f>
        <v>0</v>
      </c>
      <c r="G20" s="106">
        <f>G21</f>
        <v>784</v>
      </c>
      <c r="H20" s="13">
        <f t="shared" si="0"/>
        <v>9176</v>
      </c>
    </row>
    <row r="21" spans="1:8" ht="65.25" customHeight="1" thickBot="1">
      <c r="A21" s="315"/>
      <c r="B21" s="102"/>
      <c r="C21" s="63">
        <v>2010</v>
      </c>
      <c r="D21" s="107" t="s">
        <v>69</v>
      </c>
      <c r="E21" s="103">
        <v>9960</v>
      </c>
      <c r="F21" s="16"/>
      <c r="G21" s="16">
        <v>784</v>
      </c>
      <c r="H21" s="104">
        <f t="shared" si="0"/>
        <v>9176</v>
      </c>
    </row>
    <row r="22" spans="1:8" ht="14.25" thickBot="1" thickTop="1">
      <c r="A22" s="18">
        <v>854</v>
      </c>
      <c r="B22" s="254" t="s">
        <v>20</v>
      </c>
      <c r="C22" s="323"/>
      <c r="D22" s="335"/>
      <c r="E22" s="27">
        <v>130000</v>
      </c>
      <c r="F22" s="28">
        <f>F23</f>
        <v>8485</v>
      </c>
      <c r="G22" s="29">
        <f>G23</f>
        <v>0</v>
      </c>
      <c r="H22" s="9">
        <f t="shared" si="0"/>
        <v>138485</v>
      </c>
    </row>
    <row r="23" spans="1:8" ht="13.5" thickTop="1">
      <c r="A23" s="30"/>
      <c r="B23" s="31">
        <v>85415</v>
      </c>
      <c r="C23" s="249" t="s">
        <v>21</v>
      </c>
      <c r="D23" s="250"/>
      <c r="E23" s="33">
        <v>130000</v>
      </c>
      <c r="F23" s="34">
        <f>F24</f>
        <v>8485</v>
      </c>
      <c r="G23" s="35">
        <f>G24</f>
        <v>0</v>
      </c>
      <c r="H23" s="36">
        <f t="shared" si="0"/>
        <v>138485</v>
      </c>
    </row>
    <row r="24" spans="1:8" ht="39" thickBot="1">
      <c r="A24" s="37"/>
      <c r="B24" s="38"/>
      <c r="C24" s="39" t="s">
        <v>16</v>
      </c>
      <c r="D24" s="38" t="s">
        <v>17</v>
      </c>
      <c r="E24" s="40">
        <v>139295</v>
      </c>
      <c r="F24" s="41">
        <v>8485</v>
      </c>
      <c r="G24" s="42">
        <v>0</v>
      </c>
      <c r="H24" s="43">
        <f t="shared" si="0"/>
        <v>147780</v>
      </c>
    </row>
    <row r="25" spans="1:8" ht="14.25" customHeight="1" thickBot="1" thickTop="1">
      <c r="A25" s="8"/>
      <c r="B25" s="44"/>
      <c r="C25" s="45"/>
      <c r="D25" s="8" t="s">
        <v>22</v>
      </c>
      <c r="E25" s="9">
        <f>E22+E17+E14</f>
        <v>3977107</v>
      </c>
      <c r="F25" s="10">
        <f>F22+F17+F14+F11</f>
        <v>48118</v>
      </c>
      <c r="G25" s="9">
        <f>G22+G17+G14+G11</f>
        <v>784</v>
      </c>
      <c r="H25" s="9">
        <f t="shared" si="0"/>
        <v>4024441</v>
      </c>
    </row>
    <row r="26" spans="1:8" ht="12.75" customHeight="1" thickBot="1" thickTop="1">
      <c r="A26" s="8"/>
      <c r="B26" s="46"/>
      <c r="C26" s="46"/>
      <c r="D26" s="8" t="s">
        <v>23</v>
      </c>
      <c r="E26" s="9">
        <v>20187322</v>
      </c>
      <c r="F26" s="10">
        <f>F25</f>
        <v>48118</v>
      </c>
      <c r="G26" s="9">
        <f>G25</f>
        <v>784</v>
      </c>
      <c r="H26" s="9">
        <f t="shared" si="0"/>
        <v>20234656</v>
      </c>
    </row>
    <row r="27" spans="1:8" ht="13.5" thickTop="1">
      <c r="A27" s="47"/>
      <c r="B27" s="24"/>
      <c r="C27" s="24"/>
      <c r="D27" s="47"/>
      <c r="E27" s="48"/>
      <c r="F27" s="47"/>
      <c r="G27" s="47"/>
      <c r="H27" s="48"/>
    </row>
    <row r="28" spans="1:8" ht="12.75">
      <c r="A28" s="47"/>
      <c r="B28" s="24"/>
      <c r="C28" s="24"/>
      <c r="D28" s="47"/>
      <c r="E28" s="48"/>
      <c r="F28" s="47"/>
      <c r="G28" s="47"/>
      <c r="H28" s="48"/>
    </row>
    <row r="29" spans="1:8" ht="12.75">
      <c r="A29" s="47"/>
      <c r="B29" s="24"/>
      <c r="C29" s="24"/>
      <c r="D29" s="47"/>
      <c r="E29" s="48"/>
      <c r="F29" s="47"/>
      <c r="G29" s="47"/>
      <c r="H29" s="48"/>
    </row>
    <row r="30" spans="1:8" ht="12.75">
      <c r="A30" s="47"/>
      <c r="B30" s="24"/>
      <c r="C30" s="24"/>
      <c r="D30" s="47"/>
      <c r="E30" s="48"/>
      <c r="F30" s="47"/>
      <c r="G30" s="47"/>
      <c r="H30" s="48"/>
    </row>
    <row r="31" spans="1:8" ht="12.75">
      <c r="A31" s="47"/>
      <c r="B31" s="24"/>
      <c r="C31" s="24"/>
      <c r="D31" s="47"/>
      <c r="E31" s="48"/>
      <c r="F31" s="47"/>
      <c r="G31" s="47"/>
      <c r="H31" s="48"/>
    </row>
    <row r="32" spans="1:8" ht="12.75">
      <c r="A32" s="47"/>
      <c r="B32" s="24"/>
      <c r="C32" s="24"/>
      <c r="D32" s="47"/>
      <c r="E32" s="48"/>
      <c r="F32" s="47"/>
      <c r="G32" s="47"/>
      <c r="H32" s="48"/>
    </row>
    <row r="33" spans="1:8" ht="12.75">
      <c r="A33" s="47"/>
      <c r="B33" s="24"/>
      <c r="C33" s="24"/>
      <c r="D33" s="47"/>
      <c r="E33" s="48"/>
      <c r="F33" s="47"/>
      <c r="G33" s="47"/>
      <c r="H33" s="48"/>
    </row>
    <row r="34" spans="1:8" ht="12.75">
      <c r="A34" s="47"/>
      <c r="B34" s="24"/>
      <c r="C34" s="24"/>
      <c r="D34" s="47"/>
      <c r="E34" s="48"/>
      <c r="F34" s="47"/>
      <c r="G34" s="47"/>
      <c r="H34" s="48"/>
    </row>
    <row r="35" spans="1:8" ht="12.75">
      <c r="A35" s="47"/>
      <c r="B35" s="24"/>
      <c r="C35" s="24"/>
      <c r="D35" s="47"/>
      <c r="E35" s="48"/>
      <c r="F35" s="47"/>
      <c r="G35" s="47"/>
      <c r="H35" s="48"/>
    </row>
    <row r="36" spans="1:8" ht="12.75">
      <c r="A36" s="47"/>
      <c r="B36" s="24"/>
      <c r="C36" s="24"/>
      <c r="D36" s="47"/>
      <c r="E36" s="48"/>
      <c r="F36" s="47"/>
      <c r="G36" s="47"/>
      <c r="H36" s="48"/>
    </row>
    <row r="37" spans="1:8" ht="12.75">
      <c r="A37" s="47"/>
      <c r="B37" s="24"/>
      <c r="C37" s="24"/>
      <c r="D37" s="47"/>
      <c r="E37" s="48"/>
      <c r="F37" s="47"/>
      <c r="G37" s="47"/>
      <c r="H37" s="48"/>
    </row>
    <row r="38" spans="1:8" ht="12.75">
      <c r="A38" s="47"/>
      <c r="B38" s="24"/>
      <c r="C38" s="24"/>
      <c r="D38" s="47"/>
      <c r="E38" s="48"/>
      <c r="F38" s="47"/>
      <c r="G38" s="47"/>
      <c r="H38" s="48"/>
    </row>
    <row r="39" spans="1:8" ht="12.75">
      <c r="A39" s="47"/>
      <c r="B39" s="24"/>
      <c r="C39" s="24"/>
      <c r="D39" s="47"/>
      <c r="E39" s="48"/>
      <c r="F39" s="47"/>
      <c r="G39" s="47"/>
      <c r="H39" s="48"/>
    </row>
    <row r="40" spans="1:8" ht="12.75">
      <c r="A40" s="47"/>
      <c r="B40" s="24"/>
      <c r="C40" s="24"/>
      <c r="D40" s="47"/>
      <c r="E40" s="48"/>
      <c r="F40" s="47"/>
      <c r="G40" s="47"/>
      <c r="H40" s="48"/>
    </row>
    <row r="41" spans="1:8" ht="12.75">
      <c r="A41" s="47"/>
      <c r="B41" s="24"/>
      <c r="C41" s="24"/>
      <c r="D41" s="47"/>
      <c r="E41" s="48"/>
      <c r="F41" s="47"/>
      <c r="G41" s="47"/>
      <c r="H41" s="48"/>
    </row>
    <row r="42" spans="1:8" ht="12.75">
      <c r="A42" s="47"/>
      <c r="B42" s="24"/>
      <c r="C42" s="24"/>
      <c r="D42" s="47"/>
      <c r="E42" s="48"/>
      <c r="F42" s="47"/>
      <c r="G42" s="47"/>
      <c r="H42" s="48"/>
    </row>
    <row r="43" spans="1:8" ht="12.75">
      <c r="A43" s="47"/>
      <c r="B43" s="24"/>
      <c r="C43" s="24"/>
      <c r="D43" s="47"/>
      <c r="E43" s="48"/>
      <c r="F43" s="47"/>
      <c r="G43" s="331" t="s">
        <v>24</v>
      </c>
      <c r="H43" s="331"/>
    </row>
    <row r="44" spans="1:8" ht="12.75">
      <c r="A44" s="47"/>
      <c r="B44" s="24"/>
      <c r="C44" s="24"/>
      <c r="D44" s="47"/>
      <c r="E44" s="48"/>
      <c r="F44" s="47"/>
      <c r="G44" s="331" t="s">
        <v>66</v>
      </c>
      <c r="H44" s="331"/>
    </row>
    <row r="45" spans="1:8" ht="12.75">
      <c r="A45" s="47"/>
      <c r="B45" s="24"/>
      <c r="C45" s="24"/>
      <c r="D45" s="47"/>
      <c r="E45" s="48"/>
      <c r="F45" s="47"/>
      <c r="G45" s="331" t="s">
        <v>1</v>
      </c>
      <c r="H45" s="331"/>
    </row>
    <row r="46" spans="1:8" ht="12.75">
      <c r="A46" s="47"/>
      <c r="B46" s="24"/>
      <c r="C46" s="24"/>
      <c r="D46" s="47"/>
      <c r="E46" s="48"/>
      <c r="F46" s="47"/>
      <c r="G46" s="331" t="s">
        <v>71</v>
      </c>
      <c r="H46" s="331"/>
    </row>
    <row r="47" spans="1:8" ht="12.75">
      <c r="A47" s="47"/>
      <c r="B47" s="24"/>
      <c r="C47" s="24"/>
      <c r="D47" s="47"/>
      <c r="E47" s="48"/>
      <c r="F47" s="47"/>
      <c r="G47" s="331" t="s">
        <v>2</v>
      </c>
      <c r="H47" s="331"/>
    </row>
    <row r="48" spans="1:8" ht="12.75">
      <c r="A48" s="47"/>
      <c r="B48" s="24"/>
      <c r="C48" s="24"/>
      <c r="D48" s="47"/>
      <c r="E48" s="48"/>
      <c r="F48" s="47"/>
      <c r="G48" s="331" t="s">
        <v>25</v>
      </c>
      <c r="H48" s="331"/>
    </row>
    <row r="49" spans="1:8" ht="12.75">
      <c r="A49" s="47"/>
      <c r="B49" s="24"/>
      <c r="C49" s="24"/>
      <c r="D49" s="47"/>
      <c r="E49" s="48"/>
      <c r="F49" s="47"/>
      <c r="G49" s="47"/>
      <c r="H49" s="48"/>
    </row>
    <row r="50" spans="1:8" ht="12.75">
      <c r="A50" s="330" t="s">
        <v>26</v>
      </c>
      <c r="B50" s="330"/>
      <c r="C50" s="330"/>
      <c r="D50" s="330"/>
      <c r="E50" s="330"/>
      <c r="F50" s="330"/>
      <c r="G50" s="330"/>
      <c r="H50" s="330"/>
    </row>
    <row r="51" spans="1:8" ht="12.75">
      <c r="A51" s="330" t="s">
        <v>27</v>
      </c>
      <c r="B51" s="330"/>
      <c r="C51" s="330"/>
      <c r="D51" s="330"/>
      <c r="E51" s="330"/>
      <c r="F51" s="330"/>
      <c r="G51" s="330"/>
      <c r="H51" s="330"/>
    </row>
    <row r="52" spans="1:8" ht="13.5" thickBot="1">
      <c r="A52" s="49"/>
      <c r="B52" s="49"/>
      <c r="C52" s="49"/>
      <c r="D52" s="49"/>
      <c r="E52" s="50"/>
      <c r="F52" s="51"/>
      <c r="G52" s="51"/>
      <c r="H52" s="52" t="s">
        <v>3</v>
      </c>
    </row>
    <row r="53" spans="1:8" ht="26.25" thickBot="1">
      <c r="A53" s="53" t="s">
        <v>7</v>
      </c>
      <c r="B53" s="53" t="s">
        <v>8</v>
      </c>
      <c r="C53" s="53"/>
      <c r="D53" s="53" t="s">
        <v>28</v>
      </c>
      <c r="E53" s="54" t="s">
        <v>29</v>
      </c>
      <c r="F53" s="7" t="s">
        <v>12</v>
      </c>
      <c r="G53" s="7" t="s">
        <v>13</v>
      </c>
      <c r="H53" s="7" t="s">
        <v>14</v>
      </c>
    </row>
    <row r="54" spans="1:8" ht="14.25" thickBot="1" thickTop="1">
      <c r="A54" s="55" t="s">
        <v>30</v>
      </c>
      <c r="B54" s="252" t="s">
        <v>31</v>
      </c>
      <c r="C54" s="253"/>
      <c r="D54" s="253"/>
      <c r="E54" s="19">
        <v>1107087</v>
      </c>
      <c r="F54" s="56">
        <f>F55</f>
        <v>1770</v>
      </c>
      <c r="G54" s="56">
        <f>G55</f>
        <v>1770</v>
      </c>
      <c r="H54" s="10">
        <f>E54+F54-G54</f>
        <v>1107087</v>
      </c>
    </row>
    <row r="55" spans="1:8" ht="37.5" customHeight="1" thickTop="1">
      <c r="A55" s="57"/>
      <c r="B55" s="20" t="s">
        <v>89</v>
      </c>
      <c r="C55" s="298" t="s">
        <v>123</v>
      </c>
      <c r="D55" s="299"/>
      <c r="E55" s="221">
        <v>237937</v>
      </c>
      <c r="F55" s="221">
        <f>F56+F57</f>
        <v>1770</v>
      </c>
      <c r="G55" s="221">
        <f>G56+G57</f>
        <v>1770</v>
      </c>
      <c r="H55" s="13">
        <f>E55+F55-G55</f>
        <v>237937</v>
      </c>
    </row>
    <row r="56" spans="1:8" ht="15" customHeight="1">
      <c r="A56" s="62"/>
      <c r="B56" s="58"/>
      <c r="C56" s="16">
        <v>4170</v>
      </c>
      <c r="D56" s="78" t="s">
        <v>40</v>
      </c>
      <c r="E56" s="222">
        <v>890</v>
      </c>
      <c r="F56" s="16">
        <v>1770</v>
      </c>
      <c r="G56" s="16"/>
      <c r="H56" s="104">
        <f>E56+F56-G56</f>
        <v>2660</v>
      </c>
    </row>
    <row r="57" spans="1:8" ht="13.5" thickBot="1">
      <c r="A57" s="67"/>
      <c r="B57" s="68"/>
      <c r="C57" s="94">
        <v>4300</v>
      </c>
      <c r="D57" s="63" t="s">
        <v>33</v>
      </c>
      <c r="E57" s="103">
        <v>10760</v>
      </c>
      <c r="F57" s="94"/>
      <c r="G57" s="94">
        <v>1770</v>
      </c>
      <c r="H57" s="26">
        <f>E57+F57-G57</f>
        <v>8990</v>
      </c>
    </row>
    <row r="58" spans="1:8" ht="14.25" thickBot="1" thickTop="1">
      <c r="A58" s="18">
        <v>700</v>
      </c>
      <c r="B58" s="252" t="s">
        <v>34</v>
      </c>
      <c r="C58" s="253"/>
      <c r="D58" s="254"/>
      <c r="E58" s="73">
        <v>273000</v>
      </c>
      <c r="F58" s="74">
        <f>F59</f>
        <v>6000</v>
      </c>
      <c r="G58" s="74">
        <f>G59</f>
        <v>6000</v>
      </c>
      <c r="H58" s="10">
        <f aca="true" t="shared" si="1" ref="H58:H112">E58+F58-G58</f>
        <v>273000</v>
      </c>
    </row>
    <row r="59" spans="1:8" ht="13.5" thickTop="1">
      <c r="A59" s="329"/>
      <c r="B59" s="75">
        <v>70005</v>
      </c>
      <c r="C59" s="324" t="s">
        <v>35</v>
      </c>
      <c r="D59" s="250"/>
      <c r="E59" s="76">
        <v>273000</v>
      </c>
      <c r="F59" s="34">
        <f>F60+F61</f>
        <v>6000</v>
      </c>
      <c r="G59" s="34">
        <f>G60+G61</f>
        <v>6000</v>
      </c>
      <c r="H59" s="61">
        <f t="shared" si="1"/>
        <v>273000</v>
      </c>
    </row>
    <row r="60" spans="1:8" ht="38.25">
      <c r="A60" s="326"/>
      <c r="B60" s="314"/>
      <c r="C60" s="77">
        <v>4210</v>
      </c>
      <c r="D60" s="78" t="s">
        <v>36</v>
      </c>
      <c r="E60" s="64">
        <v>67660</v>
      </c>
      <c r="F60" s="71"/>
      <c r="G60" s="71">
        <v>6000</v>
      </c>
      <c r="H60" s="72">
        <f t="shared" si="1"/>
        <v>61660</v>
      </c>
    </row>
    <row r="61" spans="1:8" ht="13.5" thickBot="1">
      <c r="A61" s="326"/>
      <c r="B61" s="314"/>
      <c r="C61" s="79">
        <v>4270</v>
      </c>
      <c r="D61" s="16" t="s">
        <v>38</v>
      </c>
      <c r="E61" s="70">
        <v>40000</v>
      </c>
      <c r="F61" s="71">
        <v>6000</v>
      </c>
      <c r="G61" s="71"/>
      <c r="H61" s="72">
        <f t="shared" si="1"/>
        <v>46000</v>
      </c>
    </row>
    <row r="62" spans="1:8" ht="14.25" thickBot="1" thickTop="1">
      <c r="A62" s="18">
        <v>710</v>
      </c>
      <c r="B62" s="323" t="s">
        <v>39</v>
      </c>
      <c r="C62" s="323"/>
      <c r="D62" s="323"/>
      <c r="E62" s="19">
        <v>165000</v>
      </c>
      <c r="F62" s="74">
        <f>+F63</f>
        <v>2500</v>
      </c>
      <c r="G62" s="74">
        <f>+G63</f>
        <v>0</v>
      </c>
      <c r="H62" s="10">
        <f t="shared" si="1"/>
        <v>167500</v>
      </c>
    </row>
    <row r="63" spans="1:8" ht="13.5" thickTop="1">
      <c r="A63" s="326"/>
      <c r="B63" s="20">
        <v>71035</v>
      </c>
      <c r="C63" s="319" t="s">
        <v>41</v>
      </c>
      <c r="D63" s="299"/>
      <c r="E63" s="59">
        <v>10000</v>
      </c>
      <c r="F63" s="23">
        <f>F64</f>
        <v>2500</v>
      </c>
      <c r="G63" s="23">
        <f>G64</f>
        <v>0</v>
      </c>
      <c r="H63" s="14">
        <f t="shared" si="1"/>
        <v>12500</v>
      </c>
    </row>
    <row r="64" spans="1:8" ht="13.5" thickBot="1">
      <c r="A64" s="326"/>
      <c r="B64" s="95"/>
      <c r="C64" s="77">
        <v>4300</v>
      </c>
      <c r="D64" s="82" t="s">
        <v>33</v>
      </c>
      <c r="E64" s="64">
        <v>9100</v>
      </c>
      <c r="F64" s="17">
        <v>2500</v>
      </c>
      <c r="G64" s="17"/>
      <c r="H64" s="84">
        <f t="shared" si="1"/>
        <v>11600</v>
      </c>
    </row>
    <row r="65" spans="1:8" ht="14.25" thickBot="1" thickTop="1">
      <c r="A65" s="18">
        <v>750</v>
      </c>
      <c r="B65" s="252" t="s">
        <v>43</v>
      </c>
      <c r="C65" s="253"/>
      <c r="D65" s="253"/>
      <c r="E65" s="19">
        <v>2982900</v>
      </c>
      <c r="F65" s="74">
        <f>F66</f>
        <v>10</v>
      </c>
      <c r="G65" s="74">
        <f>G66</f>
        <v>10</v>
      </c>
      <c r="H65" s="10">
        <f t="shared" si="1"/>
        <v>2982900</v>
      </c>
    </row>
    <row r="66" spans="1:8" ht="13.5" thickTop="1">
      <c r="A66" s="326"/>
      <c r="B66" s="80">
        <v>75023</v>
      </c>
      <c r="C66" s="319" t="s">
        <v>44</v>
      </c>
      <c r="D66" s="299"/>
      <c r="E66" s="59">
        <v>2308000</v>
      </c>
      <c r="F66" s="23">
        <f>F67+F68</f>
        <v>10</v>
      </c>
      <c r="G66" s="23">
        <f>G67+G68</f>
        <v>10</v>
      </c>
      <c r="H66" s="14">
        <f t="shared" si="1"/>
        <v>2308000</v>
      </c>
    </row>
    <row r="67" spans="1:8" ht="12.75">
      <c r="A67" s="326"/>
      <c r="B67" s="11"/>
      <c r="C67" s="77">
        <v>4210</v>
      </c>
      <c r="D67" s="82" t="s">
        <v>42</v>
      </c>
      <c r="E67" s="70">
        <v>97000</v>
      </c>
      <c r="F67" s="71"/>
      <c r="G67" s="71">
        <v>10</v>
      </c>
      <c r="H67" s="72">
        <f t="shared" si="1"/>
        <v>96990</v>
      </c>
    </row>
    <row r="68" spans="1:8" ht="13.5" thickBot="1">
      <c r="A68" s="326"/>
      <c r="B68" s="11"/>
      <c r="C68" s="102">
        <v>4580</v>
      </c>
      <c r="D68" s="63" t="s">
        <v>124</v>
      </c>
      <c r="E68" s="103">
        <v>51</v>
      </c>
      <c r="F68" s="16">
        <v>10</v>
      </c>
      <c r="G68" s="16"/>
      <c r="H68" s="104">
        <f t="shared" si="1"/>
        <v>61</v>
      </c>
    </row>
    <row r="69" spans="1:8" ht="55.5" customHeight="1" thickBot="1" thickTop="1">
      <c r="A69" s="18">
        <v>751</v>
      </c>
      <c r="B69" s="252" t="s">
        <v>70</v>
      </c>
      <c r="C69" s="253"/>
      <c r="D69" s="253"/>
      <c r="E69" s="9">
        <f>E70</f>
        <v>0</v>
      </c>
      <c r="F69" s="29">
        <f>F70</f>
        <v>3548</v>
      </c>
      <c r="G69" s="29">
        <f>G70</f>
        <v>0</v>
      </c>
      <c r="H69" s="9">
        <f t="shared" si="1"/>
        <v>3548</v>
      </c>
    </row>
    <row r="70" spans="1:8" ht="13.5" thickTop="1">
      <c r="A70" s="67"/>
      <c r="B70" s="80">
        <v>75108</v>
      </c>
      <c r="C70" s="327" t="s">
        <v>72</v>
      </c>
      <c r="D70" s="328"/>
      <c r="E70" s="66">
        <v>0</v>
      </c>
      <c r="F70" s="65">
        <f>F71+F72</f>
        <v>3548</v>
      </c>
      <c r="G70" s="65">
        <f>G71+G72</f>
        <v>0</v>
      </c>
      <c r="H70" s="66">
        <f>E70+F70-G70</f>
        <v>3548</v>
      </c>
    </row>
    <row r="71" spans="1:8" ht="12.75">
      <c r="A71" s="67"/>
      <c r="B71" s="11"/>
      <c r="C71" s="16">
        <v>4210</v>
      </c>
      <c r="D71" s="16" t="s">
        <v>32</v>
      </c>
      <c r="E71" s="72">
        <v>0</v>
      </c>
      <c r="F71" s="71">
        <v>3000</v>
      </c>
      <c r="G71" s="71">
        <v>0</v>
      </c>
      <c r="H71" s="72">
        <f>E71+F71-G71</f>
        <v>3000</v>
      </c>
    </row>
    <row r="72" spans="1:8" ht="13.5" thickBot="1">
      <c r="A72" s="67"/>
      <c r="B72" s="11"/>
      <c r="C72" s="223">
        <v>4300</v>
      </c>
      <c r="D72" s="82" t="s">
        <v>48</v>
      </c>
      <c r="E72" s="225">
        <v>0</v>
      </c>
      <c r="F72" s="226">
        <v>548</v>
      </c>
      <c r="G72" s="226">
        <v>0</v>
      </c>
      <c r="H72" s="225">
        <f>E72+F72-G72</f>
        <v>548</v>
      </c>
    </row>
    <row r="73" spans="1:8" ht="14.25" thickBot="1" thickTop="1">
      <c r="A73" s="18">
        <v>754</v>
      </c>
      <c r="B73" s="323" t="s">
        <v>46</v>
      </c>
      <c r="C73" s="323"/>
      <c r="D73" s="323"/>
      <c r="E73" s="109">
        <v>114000</v>
      </c>
      <c r="F73" s="224">
        <f>F74</f>
        <v>400</v>
      </c>
      <c r="G73" s="224">
        <f>G74</f>
        <v>400</v>
      </c>
      <c r="H73" s="119">
        <f t="shared" si="1"/>
        <v>114000</v>
      </c>
    </row>
    <row r="74" spans="1:8" ht="13.5" thickTop="1">
      <c r="A74" s="314"/>
      <c r="B74" s="68">
        <v>75412</v>
      </c>
      <c r="C74" s="298" t="s">
        <v>47</v>
      </c>
      <c r="D74" s="299"/>
      <c r="E74" s="59">
        <v>75000</v>
      </c>
      <c r="F74" s="23">
        <f>F75+F76</f>
        <v>400</v>
      </c>
      <c r="G74" s="23">
        <f>G75+G76</f>
        <v>400</v>
      </c>
      <c r="H74" s="14">
        <f t="shared" si="1"/>
        <v>75000</v>
      </c>
    </row>
    <row r="75" spans="1:8" ht="12.75">
      <c r="A75" s="314"/>
      <c r="B75" s="326"/>
      <c r="C75" s="86">
        <v>4210</v>
      </c>
      <c r="D75" s="82" t="s">
        <v>32</v>
      </c>
      <c r="E75" s="70">
        <v>22600</v>
      </c>
      <c r="F75" s="71">
        <v>400</v>
      </c>
      <c r="G75" s="71"/>
      <c r="H75" s="72">
        <f t="shared" si="1"/>
        <v>23000</v>
      </c>
    </row>
    <row r="76" spans="1:8" ht="13.5" thickBot="1">
      <c r="A76" s="314"/>
      <c r="B76" s="326"/>
      <c r="C76" s="86">
        <v>4270</v>
      </c>
      <c r="D76" s="82" t="s">
        <v>38</v>
      </c>
      <c r="E76" s="70">
        <v>1600</v>
      </c>
      <c r="F76" s="71"/>
      <c r="G76" s="71">
        <v>400</v>
      </c>
      <c r="H76" s="72">
        <f t="shared" si="1"/>
        <v>1200</v>
      </c>
    </row>
    <row r="77" spans="1:8" ht="14.25" thickBot="1" thickTop="1">
      <c r="A77" s="18">
        <v>758</v>
      </c>
      <c r="B77" s="323" t="s">
        <v>49</v>
      </c>
      <c r="C77" s="323"/>
      <c r="D77" s="323"/>
      <c r="E77" s="10">
        <v>86773</v>
      </c>
      <c r="F77" s="74">
        <f aca="true" t="shared" si="2" ref="E77:G78">F78</f>
        <v>0</v>
      </c>
      <c r="G77" s="74">
        <f t="shared" si="2"/>
        <v>2500</v>
      </c>
      <c r="H77" s="10">
        <f t="shared" si="1"/>
        <v>84273</v>
      </c>
    </row>
    <row r="78" spans="1:8" ht="13.5" thickTop="1">
      <c r="A78" s="313"/>
      <c r="B78" s="32">
        <v>75818</v>
      </c>
      <c r="C78" s="249" t="s">
        <v>50</v>
      </c>
      <c r="D78" s="250"/>
      <c r="E78" s="59">
        <f t="shared" si="2"/>
        <v>96773</v>
      </c>
      <c r="F78" s="60">
        <f t="shared" si="2"/>
        <v>0</v>
      </c>
      <c r="G78" s="60">
        <f t="shared" si="2"/>
        <v>2500</v>
      </c>
      <c r="H78" s="61">
        <f t="shared" si="1"/>
        <v>94273</v>
      </c>
    </row>
    <row r="79" spans="1:8" ht="13.5" thickBot="1">
      <c r="A79" s="314"/>
      <c r="B79" s="15"/>
      <c r="C79" s="87">
        <v>4810</v>
      </c>
      <c r="D79" s="63" t="s">
        <v>51</v>
      </c>
      <c r="E79" s="85">
        <v>96773</v>
      </c>
      <c r="F79" s="17"/>
      <c r="G79" s="17">
        <v>2500</v>
      </c>
      <c r="H79" s="84">
        <f t="shared" si="1"/>
        <v>94273</v>
      </c>
    </row>
    <row r="80" spans="1:8" ht="14.25" thickBot="1" thickTop="1">
      <c r="A80" s="18">
        <v>801</v>
      </c>
      <c r="B80" s="252" t="s">
        <v>52</v>
      </c>
      <c r="C80" s="253"/>
      <c r="D80" s="253"/>
      <c r="E80" s="19">
        <v>7438547</v>
      </c>
      <c r="F80" s="74">
        <f>F81+F90+F94+F97+F100+F104</f>
        <v>67800</v>
      </c>
      <c r="G80" s="74">
        <f>G81+G90+G94+G97+G100</f>
        <v>37800</v>
      </c>
      <c r="H80" s="10">
        <f t="shared" si="1"/>
        <v>7468547</v>
      </c>
    </row>
    <row r="81" spans="1:8" ht="13.5" thickTop="1">
      <c r="A81" s="314"/>
      <c r="B81" s="81">
        <v>80101</v>
      </c>
      <c r="C81" s="324" t="s">
        <v>53</v>
      </c>
      <c r="D81" s="250"/>
      <c r="E81" s="59">
        <v>3957456</v>
      </c>
      <c r="F81" s="89">
        <f>F82+F83+F84+F85+F86+F87+F88+F89</f>
        <v>23500</v>
      </c>
      <c r="G81" s="89">
        <f>G82+G83+G84+G85+G86+G87+G88+G89</f>
        <v>23500</v>
      </c>
      <c r="H81" s="61">
        <f t="shared" si="1"/>
        <v>3957456</v>
      </c>
    </row>
    <row r="82" spans="1:8" ht="25.5">
      <c r="A82" s="314"/>
      <c r="B82" s="316"/>
      <c r="C82" s="122">
        <v>3020</v>
      </c>
      <c r="D82" s="82" t="s">
        <v>73</v>
      </c>
      <c r="E82" s="123">
        <v>180000</v>
      </c>
      <c r="F82" s="121">
        <v>12400</v>
      </c>
      <c r="G82" s="121"/>
      <c r="H82" s="104">
        <f t="shared" si="1"/>
        <v>192400</v>
      </c>
    </row>
    <row r="83" spans="1:8" ht="15.75" customHeight="1">
      <c r="A83" s="314"/>
      <c r="B83" s="317"/>
      <c r="C83" s="122">
        <v>4040</v>
      </c>
      <c r="D83" s="82" t="s">
        <v>74</v>
      </c>
      <c r="E83" s="123">
        <v>166000</v>
      </c>
      <c r="F83" s="121"/>
      <c r="G83" s="121">
        <v>20000</v>
      </c>
      <c r="H83" s="104">
        <f t="shared" si="1"/>
        <v>146000</v>
      </c>
    </row>
    <row r="84" spans="1:8" ht="12.75">
      <c r="A84" s="314"/>
      <c r="B84" s="317"/>
      <c r="C84" s="122">
        <v>4120</v>
      </c>
      <c r="D84" s="82" t="s">
        <v>75</v>
      </c>
      <c r="E84" s="123">
        <v>56000</v>
      </c>
      <c r="F84" s="121">
        <v>3000</v>
      </c>
      <c r="G84" s="121"/>
      <c r="H84" s="104">
        <f t="shared" si="1"/>
        <v>59000</v>
      </c>
    </row>
    <row r="85" spans="1:8" ht="25.5">
      <c r="A85" s="321"/>
      <c r="B85" s="317"/>
      <c r="C85" s="79">
        <v>4210</v>
      </c>
      <c r="D85" s="63" t="s">
        <v>54</v>
      </c>
      <c r="E85" s="85">
        <v>324350</v>
      </c>
      <c r="F85" s="71">
        <v>2500</v>
      </c>
      <c r="G85" s="71"/>
      <c r="H85" s="72">
        <f t="shared" si="1"/>
        <v>326850</v>
      </c>
    </row>
    <row r="86" spans="1:8" ht="25.5">
      <c r="A86" s="321"/>
      <c r="B86" s="317"/>
      <c r="C86" s="122">
        <v>4440</v>
      </c>
      <c r="D86" s="82" t="s">
        <v>76</v>
      </c>
      <c r="E86" s="123">
        <v>140000</v>
      </c>
      <c r="F86" s="121">
        <v>4600</v>
      </c>
      <c r="G86" s="121"/>
      <c r="H86" s="104">
        <f t="shared" si="1"/>
        <v>144600</v>
      </c>
    </row>
    <row r="87" spans="1:8" ht="12.75">
      <c r="A87" s="321"/>
      <c r="B87" s="317"/>
      <c r="C87" s="122">
        <v>4260</v>
      </c>
      <c r="D87" s="82" t="s">
        <v>37</v>
      </c>
      <c r="E87" s="123">
        <v>45000</v>
      </c>
      <c r="F87" s="121"/>
      <c r="G87" s="121">
        <v>1000</v>
      </c>
      <c r="H87" s="104">
        <f t="shared" si="1"/>
        <v>44000</v>
      </c>
    </row>
    <row r="88" spans="1:8" ht="12.75">
      <c r="A88" s="321"/>
      <c r="B88" s="317"/>
      <c r="C88" s="122">
        <v>4270</v>
      </c>
      <c r="D88" s="82" t="s">
        <v>57</v>
      </c>
      <c r="E88" s="123">
        <v>68902</v>
      </c>
      <c r="F88" s="121">
        <v>1000</v>
      </c>
      <c r="G88" s="121"/>
      <c r="H88" s="104">
        <f t="shared" si="1"/>
        <v>69902</v>
      </c>
    </row>
    <row r="89" spans="1:8" ht="38.25">
      <c r="A89" s="321"/>
      <c r="B89" s="318"/>
      <c r="C89" s="77">
        <v>4370</v>
      </c>
      <c r="D89" s="82" t="s">
        <v>55</v>
      </c>
      <c r="E89" s="70">
        <v>17800</v>
      </c>
      <c r="F89" s="71"/>
      <c r="G89" s="71">
        <v>2500</v>
      </c>
      <c r="H89" s="72">
        <f t="shared" si="1"/>
        <v>15300</v>
      </c>
    </row>
    <row r="90" spans="1:8" ht="12.75">
      <c r="A90" s="321"/>
      <c r="B90" s="21">
        <v>80103</v>
      </c>
      <c r="C90" s="319" t="s">
        <v>80</v>
      </c>
      <c r="D90" s="299"/>
      <c r="E90" s="22">
        <v>307000</v>
      </c>
      <c r="F90" s="124">
        <f>F91+F92+F93</f>
        <v>10200</v>
      </c>
      <c r="G90" s="124">
        <f>G91+G92+G93</f>
        <v>3300</v>
      </c>
      <c r="H90" s="13">
        <f t="shared" si="1"/>
        <v>313900</v>
      </c>
    </row>
    <row r="91" spans="1:8" ht="25.5">
      <c r="A91" s="321"/>
      <c r="B91" s="320"/>
      <c r="C91" s="122">
        <v>4010</v>
      </c>
      <c r="D91" s="82" t="s">
        <v>81</v>
      </c>
      <c r="E91" s="123">
        <v>200000</v>
      </c>
      <c r="F91" s="121">
        <v>8200</v>
      </c>
      <c r="G91" s="121"/>
      <c r="H91" s="104">
        <f t="shared" si="1"/>
        <v>208200</v>
      </c>
    </row>
    <row r="92" spans="1:8" ht="12.75">
      <c r="A92" s="321"/>
      <c r="B92" s="317"/>
      <c r="C92" s="122">
        <v>4120</v>
      </c>
      <c r="D92" s="82" t="s">
        <v>82</v>
      </c>
      <c r="E92" s="123">
        <v>6000</v>
      </c>
      <c r="F92" s="121">
        <v>2000</v>
      </c>
      <c r="G92" s="121"/>
      <c r="H92" s="104">
        <f t="shared" si="1"/>
        <v>8000</v>
      </c>
    </row>
    <row r="93" spans="1:8" ht="15.75" customHeight="1">
      <c r="A93" s="321"/>
      <c r="B93" s="318"/>
      <c r="C93" s="122">
        <v>4040</v>
      </c>
      <c r="D93" s="82" t="s">
        <v>83</v>
      </c>
      <c r="E93" s="123">
        <v>19000</v>
      </c>
      <c r="F93" s="121"/>
      <c r="G93" s="121">
        <v>3300</v>
      </c>
      <c r="H93" s="104">
        <f t="shared" si="1"/>
        <v>15700</v>
      </c>
    </row>
    <row r="94" spans="1:8" ht="12.75">
      <c r="A94" s="321"/>
      <c r="B94" s="20">
        <v>80104</v>
      </c>
      <c r="C94" s="298" t="s">
        <v>79</v>
      </c>
      <c r="D94" s="299"/>
      <c r="E94" s="22">
        <v>11227</v>
      </c>
      <c r="F94" s="22">
        <f>F95+F96</f>
        <v>500</v>
      </c>
      <c r="G94" s="22">
        <f>G95+G96</f>
        <v>500</v>
      </c>
      <c r="H94" s="13">
        <f t="shared" si="1"/>
        <v>11227</v>
      </c>
    </row>
    <row r="95" spans="1:8" ht="14.25" customHeight="1">
      <c r="A95" s="321"/>
      <c r="B95" s="92"/>
      <c r="C95" s="51">
        <v>4170</v>
      </c>
      <c r="D95" s="16" t="s">
        <v>40</v>
      </c>
      <c r="E95" s="123">
        <v>6800</v>
      </c>
      <c r="F95" s="16">
        <v>500</v>
      </c>
      <c r="G95" s="16"/>
      <c r="H95" s="104">
        <f t="shared" si="1"/>
        <v>7300</v>
      </c>
    </row>
    <row r="96" spans="1:8" ht="12.75">
      <c r="A96" s="321"/>
      <c r="B96" s="92"/>
      <c r="C96" s="102">
        <v>4210</v>
      </c>
      <c r="D96" s="94" t="s">
        <v>42</v>
      </c>
      <c r="E96" s="123">
        <v>1000</v>
      </c>
      <c r="F96" s="16"/>
      <c r="G96" s="16">
        <v>500</v>
      </c>
      <c r="H96" s="104">
        <f t="shared" si="1"/>
        <v>500</v>
      </c>
    </row>
    <row r="97" spans="1:8" ht="12.75">
      <c r="A97" s="321"/>
      <c r="B97" s="20">
        <v>80110</v>
      </c>
      <c r="C97" s="319" t="s">
        <v>56</v>
      </c>
      <c r="D97" s="299"/>
      <c r="E97" s="22">
        <v>2288214</v>
      </c>
      <c r="F97" s="22">
        <f>F98+F99</f>
        <v>3100</v>
      </c>
      <c r="G97" s="22">
        <f>G98+G99</f>
        <v>10000</v>
      </c>
      <c r="H97" s="13">
        <f t="shared" si="1"/>
        <v>2281314</v>
      </c>
    </row>
    <row r="98" spans="1:8" ht="25.5">
      <c r="A98" s="321"/>
      <c r="B98" s="12"/>
      <c r="C98" s="122">
        <v>4040</v>
      </c>
      <c r="D98" s="82" t="s">
        <v>74</v>
      </c>
      <c r="E98" s="123">
        <v>95000</v>
      </c>
      <c r="F98" s="121"/>
      <c r="G98" s="121">
        <v>10000</v>
      </c>
      <c r="H98" s="104">
        <f t="shared" si="1"/>
        <v>85000</v>
      </c>
    </row>
    <row r="99" spans="1:8" ht="25.5">
      <c r="A99" s="321"/>
      <c r="B99" s="12"/>
      <c r="C99" s="122">
        <v>4440</v>
      </c>
      <c r="D99" s="82" t="s">
        <v>76</v>
      </c>
      <c r="E99" s="123">
        <v>72000</v>
      </c>
      <c r="F99" s="121">
        <v>3100</v>
      </c>
      <c r="G99" s="121"/>
      <c r="H99" s="104">
        <f t="shared" si="1"/>
        <v>75100</v>
      </c>
    </row>
    <row r="100" spans="1:8" ht="27" customHeight="1">
      <c r="A100" s="321"/>
      <c r="B100" s="21">
        <v>80114</v>
      </c>
      <c r="C100" s="319" t="s">
        <v>77</v>
      </c>
      <c r="D100" s="299"/>
      <c r="E100" s="22">
        <v>146650</v>
      </c>
      <c r="F100" s="22">
        <f>F101+F102+F103</f>
        <v>500</v>
      </c>
      <c r="G100" s="22">
        <f>G101+G102+G103</f>
        <v>500</v>
      </c>
      <c r="H100" s="13">
        <f t="shared" si="1"/>
        <v>146650</v>
      </c>
    </row>
    <row r="101" spans="1:8" ht="12.75">
      <c r="A101" s="321"/>
      <c r="B101" s="325"/>
      <c r="C101" s="122">
        <v>4210</v>
      </c>
      <c r="D101" s="82" t="s">
        <v>32</v>
      </c>
      <c r="E101" s="123">
        <v>2000</v>
      </c>
      <c r="F101" s="16">
        <v>500</v>
      </c>
      <c r="G101" s="16"/>
      <c r="H101" s="104">
        <f t="shared" si="1"/>
        <v>2500</v>
      </c>
    </row>
    <row r="102" spans="1:8" ht="12.75">
      <c r="A102" s="321"/>
      <c r="B102" s="325"/>
      <c r="C102" s="122">
        <v>4280</v>
      </c>
      <c r="D102" s="82" t="s">
        <v>78</v>
      </c>
      <c r="E102" s="123">
        <v>200</v>
      </c>
      <c r="F102" s="16"/>
      <c r="G102" s="16">
        <v>200</v>
      </c>
      <c r="H102" s="104">
        <f t="shared" si="1"/>
        <v>0</v>
      </c>
    </row>
    <row r="103" spans="1:8" ht="12.75">
      <c r="A103" s="321"/>
      <c r="B103" s="325"/>
      <c r="C103" s="102">
        <v>4350</v>
      </c>
      <c r="D103" s="63" t="s">
        <v>62</v>
      </c>
      <c r="E103" s="123">
        <v>300</v>
      </c>
      <c r="F103" s="16"/>
      <c r="G103" s="16">
        <v>300</v>
      </c>
      <c r="H103" s="104">
        <f t="shared" si="1"/>
        <v>0</v>
      </c>
    </row>
    <row r="104" spans="1:8" ht="78" customHeight="1">
      <c r="A104" s="157"/>
      <c r="B104" s="20">
        <v>80195</v>
      </c>
      <c r="C104" s="298" t="s">
        <v>127</v>
      </c>
      <c r="D104" s="299"/>
      <c r="E104" s="22">
        <v>87000</v>
      </c>
      <c r="F104" s="124">
        <f>F105</f>
        <v>30000</v>
      </c>
      <c r="G104" s="124">
        <f>G105</f>
        <v>0</v>
      </c>
      <c r="H104" s="13">
        <f t="shared" si="1"/>
        <v>117000</v>
      </c>
    </row>
    <row r="105" spans="1:8" ht="13.5" thickBot="1">
      <c r="A105" s="157"/>
      <c r="B105" s="11"/>
      <c r="C105" s="82">
        <v>4300</v>
      </c>
      <c r="D105" s="82" t="s">
        <v>33</v>
      </c>
      <c r="E105" s="123">
        <v>43800</v>
      </c>
      <c r="F105" s="121">
        <v>30000</v>
      </c>
      <c r="G105" s="121"/>
      <c r="H105" s="104">
        <f t="shared" si="1"/>
        <v>73800</v>
      </c>
    </row>
    <row r="106" spans="1:8" ht="14.25" thickBot="1" thickTop="1">
      <c r="A106" s="18">
        <v>852</v>
      </c>
      <c r="B106" s="323" t="s">
        <v>18</v>
      </c>
      <c r="C106" s="323"/>
      <c r="D106" s="323"/>
      <c r="E106" s="19">
        <v>3609027</v>
      </c>
      <c r="F106" s="56">
        <f>F107+F110</f>
        <v>17915</v>
      </c>
      <c r="G106" s="56">
        <f>G107+G110</f>
        <v>12614</v>
      </c>
      <c r="H106" s="10">
        <f t="shared" si="1"/>
        <v>3614328</v>
      </c>
    </row>
    <row r="107" spans="1:8" ht="13.5" thickTop="1">
      <c r="A107" s="314"/>
      <c r="B107" s="20">
        <v>85219</v>
      </c>
      <c r="C107" s="319" t="s">
        <v>60</v>
      </c>
      <c r="D107" s="299"/>
      <c r="E107" s="90">
        <v>199915</v>
      </c>
      <c r="F107" s="91">
        <f>F108+F109</f>
        <v>17915</v>
      </c>
      <c r="G107" s="91">
        <f>G108+G109</f>
        <v>11830</v>
      </c>
      <c r="H107" s="14">
        <f t="shared" si="1"/>
        <v>206000</v>
      </c>
    </row>
    <row r="108" spans="1:8" ht="25.5">
      <c r="A108" s="314"/>
      <c r="B108" s="15"/>
      <c r="C108" s="122">
        <v>4010</v>
      </c>
      <c r="D108" s="82" t="s">
        <v>94</v>
      </c>
      <c r="E108" s="123">
        <v>129745</v>
      </c>
      <c r="F108" s="121">
        <v>6085</v>
      </c>
      <c r="G108" s="121">
        <v>11830</v>
      </c>
      <c r="H108" s="104">
        <f t="shared" si="1"/>
        <v>124000</v>
      </c>
    </row>
    <row r="109" spans="1:8" ht="12.75">
      <c r="A109" s="314"/>
      <c r="B109" s="11"/>
      <c r="C109" s="77">
        <v>4210</v>
      </c>
      <c r="D109" s="82" t="s">
        <v>32</v>
      </c>
      <c r="E109" s="70">
        <v>4900</v>
      </c>
      <c r="F109" s="71">
        <v>11830</v>
      </c>
      <c r="G109" s="71"/>
      <c r="H109" s="72">
        <f t="shared" si="1"/>
        <v>16730</v>
      </c>
    </row>
    <row r="110" spans="1:8" ht="12.75">
      <c r="A110" s="11"/>
      <c r="B110" s="352">
        <v>85278</v>
      </c>
      <c r="C110" s="298" t="s">
        <v>68</v>
      </c>
      <c r="D110" s="299"/>
      <c r="E110" s="22">
        <f>E111</f>
        <v>9960</v>
      </c>
      <c r="F110" s="22">
        <f>F111</f>
        <v>0</v>
      </c>
      <c r="G110" s="22">
        <f>G111</f>
        <v>784</v>
      </c>
      <c r="H110" s="13">
        <f>E110+F110-G110</f>
        <v>9176</v>
      </c>
    </row>
    <row r="111" spans="1:8" ht="13.5" thickBot="1">
      <c r="A111" s="11"/>
      <c r="B111" s="352"/>
      <c r="C111" s="122">
        <v>3110</v>
      </c>
      <c r="D111" s="16" t="s">
        <v>100</v>
      </c>
      <c r="E111" s="123">
        <v>9960</v>
      </c>
      <c r="F111" s="16"/>
      <c r="G111" s="16">
        <v>784</v>
      </c>
      <c r="H111" s="104">
        <f>E111+F111-G111</f>
        <v>9176</v>
      </c>
    </row>
    <row r="112" spans="1:8" ht="14.25" customHeight="1" thickBot="1" thickTop="1">
      <c r="A112" s="18">
        <v>854</v>
      </c>
      <c r="B112" s="252" t="s">
        <v>61</v>
      </c>
      <c r="C112" s="253"/>
      <c r="D112" s="254"/>
      <c r="E112" s="10">
        <v>422295</v>
      </c>
      <c r="F112" s="74">
        <f>F113</f>
        <v>8485</v>
      </c>
      <c r="G112" s="74">
        <f>G113</f>
        <v>0</v>
      </c>
      <c r="H112" s="10">
        <f t="shared" si="1"/>
        <v>430780</v>
      </c>
    </row>
    <row r="113" spans="1:8" ht="13.5" customHeight="1" thickTop="1">
      <c r="A113" s="314"/>
      <c r="B113" s="81">
        <v>85415</v>
      </c>
      <c r="C113" s="249" t="s">
        <v>125</v>
      </c>
      <c r="D113" s="250"/>
      <c r="E113" s="90">
        <v>159295</v>
      </c>
      <c r="F113" s="23">
        <f>F114</f>
        <v>8485</v>
      </c>
      <c r="G113" s="23">
        <f>G114</f>
        <v>0</v>
      </c>
      <c r="H113" s="14">
        <f aca="true" t="shared" si="3" ref="H113:H118">E113+F113-G113</f>
        <v>167780</v>
      </c>
    </row>
    <row r="114" spans="1:8" ht="13.5" thickBot="1">
      <c r="A114" s="314"/>
      <c r="B114" s="96"/>
      <c r="C114" s="79">
        <v>3260</v>
      </c>
      <c r="D114" s="97" t="s">
        <v>126</v>
      </c>
      <c r="E114" s="85">
        <v>15295</v>
      </c>
      <c r="F114" s="17">
        <v>8485</v>
      </c>
      <c r="G114" s="17">
        <v>0</v>
      </c>
      <c r="H114" s="84">
        <f t="shared" si="3"/>
        <v>23780</v>
      </c>
    </row>
    <row r="115" spans="1:8" ht="27.75" customHeight="1" thickBot="1" thickTop="1">
      <c r="A115" s="18">
        <v>900</v>
      </c>
      <c r="B115" s="252" t="s">
        <v>128</v>
      </c>
      <c r="C115" s="253"/>
      <c r="D115" s="254"/>
      <c r="E115" s="227">
        <v>2247700</v>
      </c>
      <c r="F115" s="29">
        <f>F116</f>
        <v>10000</v>
      </c>
      <c r="G115" s="29">
        <f>G116</f>
        <v>10000</v>
      </c>
      <c r="H115" s="9">
        <f t="shared" si="3"/>
        <v>2247700</v>
      </c>
    </row>
    <row r="116" spans="1:8" ht="81.75" customHeight="1" thickTop="1">
      <c r="A116" s="313"/>
      <c r="B116" s="20">
        <v>90004</v>
      </c>
      <c r="C116" s="249" t="s">
        <v>129</v>
      </c>
      <c r="D116" s="250"/>
      <c r="E116" s="22">
        <v>217000</v>
      </c>
      <c r="F116" s="124">
        <f>F117+F118</f>
        <v>10000</v>
      </c>
      <c r="G116" s="124">
        <f>G117+G118</f>
        <v>10000</v>
      </c>
      <c r="H116" s="13">
        <f t="shared" si="3"/>
        <v>217000</v>
      </c>
    </row>
    <row r="117" spans="1:8" ht="12.75">
      <c r="A117" s="314"/>
      <c r="B117" s="322"/>
      <c r="C117" s="16">
        <v>4210</v>
      </c>
      <c r="D117" s="228" t="s">
        <v>42</v>
      </c>
      <c r="E117" s="123">
        <v>105270</v>
      </c>
      <c r="F117" s="121"/>
      <c r="G117" s="121">
        <v>10000</v>
      </c>
      <c r="H117" s="104">
        <f t="shared" si="3"/>
        <v>95270</v>
      </c>
    </row>
    <row r="118" spans="1:8" ht="13.5" thickBot="1">
      <c r="A118" s="314"/>
      <c r="B118" s="314"/>
      <c r="C118" s="122">
        <v>4300</v>
      </c>
      <c r="D118" s="16" t="s">
        <v>33</v>
      </c>
      <c r="E118" s="123">
        <v>89500</v>
      </c>
      <c r="F118" s="121">
        <v>10000</v>
      </c>
      <c r="G118" s="121"/>
      <c r="H118" s="104">
        <f t="shared" si="3"/>
        <v>99500</v>
      </c>
    </row>
    <row r="119" spans="1:8" ht="14.25" customHeight="1" thickBot="1" thickTop="1">
      <c r="A119" s="18">
        <v>926</v>
      </c>
      <c r="B119" s="252" t="s">
        <v>63</v>
      </c>
      <c r="C119" s="253"/>
      <c r="D119" s="254"/>
      <c r="E119" s="10">
        <v>59000</v>
      </c>
      <c r="F119" s="74">
        <f>F120</f>
        <v>600</v>
      </c>
      <c r="G119" s="74">
        <f>G120</f>
        <v>600</v>
      </c>
      <c r="H119" s="10">
        <f aca="true" t="shared" si="4" ref="H119:H124">E119+F119-G119</f>
        <v>59000</v>
      </c>
    </row>
    <row r="120" spans="1:8" ht="13.5" customHeight="1" thickTop="1">
      <c r="A120" s="314"/>
      <c r="B120" s="75">
        <v>92695</v>
      </c>
      <c r="C120" s="249" t="s">
        <v>64</v>
      </c>
      <c r="D120" s="250"/>
      <c r="E120" s="76">
        <v>59000</v>
      </c>
      <c r="F120" s="34">
        <f>F121+F122</f>
        <v>600</v>
      </c>
      <c r="G120" s="34">
        <f>G121+G122</f>
        <v>600</v>
      </c>
      <c r="H120" s="61">
        <f t="shared" si="4"/>
        <v>59000</v>
      </c>
    </row>
    <row r="121" spans="1:8" ht="12.75">
      <c r="A121" s="314"/>
      <c r="B121" s="314"/>
      <c r="C121" s="98">
        <v>4210</v>
      </c>
      <c r="D121" s="78" t="s">
        <v>42</v>
      </c>
      <c r="E121" s="66">
        <v>8200</v>
      </c>
      <c r="F121" s="71">
        <v>600</v>
      </c>
      <c r="G121" s="71">
        <v>0</v>
      </c>
      <c r="H121" s="72">
        <f t="shared" si="4"/>
        <v>8800</v>
      </c>
    </row>
    <row r="122" spans="1:8" ht="13.5" thickBot="1">
      <c r="A122" s="314"/>
      <c r="B122" s="314"/>
      <c r="C122" s="16">
        <v>4430</v>
      </c>
      <c r="D122" s="16" t="s">
        <v>92</v>
      </c>
      <c r="E122" s="104">
        <v>2940</v>
      </c>
      <c r="F122" s="94"/>
      <c r="G122" s="94">
        <v>600</v>
      </c>
      <c r="H122" s="26">
        <f t="shared" si="4"/>
        <v>2340</v>
      </c>
    </row>
    <row r="123" spans="1:8" ht="14.25" customHeight="1" thickBot="1" thickTop="1">
      <c r="A123" s="37"/>
      <c r="B123" s="310" t="s">
        <v>22</v>
      </c>
      <c r="C123" s="311"/>
      <c r="D123" s="312"/>
      <c r="E123" s="99">
        <f>E119+E115+E112+E106+E80+E77+E73+E69+E65+E62+E58+E54</f>
        <v>18505329</v>
      </c>
      <c r="F123" s="99">
        <f>F119+F115+F112+F106+F80+F77+F73+F69+F65+F62+F58+F54</f>
        <v>119028</v>
      </c>
      <c r="G123" s="99">
        <f>G119+G115+G112+G106+G80+G77+G73+G69+G65+G62+G58+G54</f>
        <v>71694</v>
      </c>
      <c r="H123" s="99">
        <f t="shared" si="4"/>
        <v>18552663</v>
      </c>
    </row>
    <row r="124" spans="1:8" ht="14.25" thickBot="1" thickTop="1">
      <c r="A124" s="100"/>
      <c r="B124" s="307" t="s">
        <v>65</v>
      </c>
      <c r="C124" s="308"/>
      <c r="D124" s="309"/>
      <c r="E124" s="101">
        <v>23916281</v>
      </c>
      <c r="F124" s="101">
        <f>F123</f>
        <v>119028</v>
      </c>
      <c r="G124" s="101">
        <f>G123</f>
        <v>71694</v>
      </c>
      <c r="H124" s="101">
        <f t="shared" si="4"/>
        <v>23963615</v>
      </c>
    </row>
    <row r="125" ht="13.5" thickTop="1"/>
  </sheetData>
  <mergeCells count="71">
    <mergeCell ref="C110:D110"/>
    <mergeCell ref="G6:H6"/>
    <mergeCell ref="A7:H7"/>
    <mergeCell ref="A8:H8"/>
    <mergeCell ref="B14:D14"/>
    <mergeCell ref="B11:D11"/>
    <mergeCell ref="C12:D12"/>
    <mergeCell ref="C15:D15"/>
    <mergeCell ref="B17:D17"/>
    <mergeCell ref="C18:D18"/>
    <mergeCell ref="B22:D22"/>
    <mergeCell ref="C23:D23"/>
    <mergeCell ref="G43:H43"/>
    <mergeCell ref="G44:H44"/>
    <mergeCell ref="G45:H45"/>
    <mergeCell ref="G46:H46"/>
    <mergeCell ref="G47:H47"/>
    <mergeCell ref="G48:H48"/>
    <mergeCell ref="A50:H50"/>
    <mergeCell ref="A51:H51"/>
    <mergeCell ref="B54:D54"/>
    <mergeCell ref="C55:D55"/>
    <mergeCell ref="B58:D58"/>
    <mergeCell ref="A63:A64"/>
    <mergeCell ref="C63:D63"/>
    <mergeCell ref="A59:A61"/>
    <mergeCell ref="C59:D59"/>
    <mergeCell ref="B60:B61"/>
    <mergeCell ref="B62:D62"/>
    <mergeCell ref="B65:D65"/>
    <mergeCell ref="A66:A68"/>
    <mergeCell ref="C66:D66"/>
    <mergeCell ref="B73:D73"/>
    <mergeCell ref="C70:D70"/>
    <mergeCell ref="A74:A76"/>
    <mergeCell ref="C74:D74"/>
    <mergeCell ref="B75:B76"/>
    <mergeCell ref="B77:D77"/>
    <mergeCell ref="B106:D106"/>
    <mergeCell ref="A107:A109"/>
    <mergeCell ref="C107:D107"/>
    <mergeCell ref="C81:D81"/>
    <mergeCell ref="C94:D94"/>
    <mergeCell ref="C100:D100"/>
    <mergeCell ref="B101:B103"/>
    <mergeCell ref="A15:A16"/>
    <mergeCell ref="B82:B89"/>
    <mergeCell ref="C97:D97"/>
    <mergeCell ref="C90:D90"/>
    <mergeCell ref="B91:B93"/>
    <mergeCell ref="B69:D69"/>
    <mergeCell ref="A78:A79"/>
    <mergeCell ref="C78:D78"/>
    <mergeCell ref="B80:D80"/>
    <mergeCell ref="A81:A103"/>
    <mergeCell ref="C104:D104"/>
    <mergeCell ref="C20:D20"/>
    <mergeCell ref="A18:A21"/>
    <mergeCell ref="A120:A122"/>
    <mergeCell ref="C120:D120"/>
    <mergeCell ref="B121:B122"/>
    <mergeCell ref="A116:A118"/>
    <mergeCell ref="C116:D116"/>
    <mergeCell ref="B117:B118"/>
    <mergeCell ref="A113:A114"/>
    <mergeCell ref="B124:D124"/>
    <mergeCell ref="B123:D123"/>
    <mergeCell ref="B119:D119"/>
    <mergeCell ref="B112:D112"/>
    <mergeCell ref="C113:D113"/>
    <mergeCell ref="B115:D1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62">
      <selection activeCell="F28" sqref="F28"/>
    </sheetView>
  </sheetViews>
  <sheetFormatPr defaultColWidth="9.00390625" defaultRowHeight="12.75"/>
  <cols>
    <col min="1" max="1" width="4.00390625" style="0" bestFit="1" customWidth="1"/>
    <col min="2" max="2" width="6.125" style="0" bestFit="1" customWidth="1"/>
    <col min="3" max="3" width="4.375" style="0" bestFit="1" customWidth="1"/>
    <col min="4" max="4" width="23.625" style="0" customWidth="1"/>
    <col min="5" max="5" width="10.375" style="0" customWidth="1"/>
    <col min="8" max="8" width="13.00390625" style="0" customWidth="1"/>
  </cols>
  <sheetData>
    <row r="1" spans="1:8" ht="12.75">
      <c r="A1" s="125"/>
      <c r="B1" s="125"/>
      <c r="C1" s="126"/>
      <c r="D1" s="342" t="s">
        <v>3</v>
      </c>
      <c r="E1" s="342"/>
      <c r="F1" s="127"/>
      <c r="G1" s="128" t="s">
        <v>84</v>
      </c>
      <c r="H1" s="128"/>
    </row>
    <row r="2" spans="1:8" ht="12.75">
      <c r="A2" s="125"/>
      <c r="B2" s="125"/>
      <c r="C2" s="126"/>
      <c r="D2" s="342" t="s">
        <v>3</v>
      </c>
      <c r="E2" s="342"/>
      <c r="F2" s="127"/>
      <c r="G2" s="128" t="s">
        <v>66</v>
      </c>
      <c r="H2" s="128"/>
    </row>
    <row r="3" spans="1:8" ht="12.75">
      <c r="A3" s="125"/>
      <c r="B3" s="125"/>
      <c r="C3" s="126"/>
      <c r="D3" s="342" t="s">
        <v>3</v>
      </c>
      <c r="E3" s="342"/>
      <c r="F3" s="127"/>
      <c r="G3" s="128" t="s">
        <v>1</v>
      </c>
      <c r="H3" s="128"/>
    </row>
    <row r="4" spans="1:8" ht="12.75">
      <c r="A4" s="125"/>
      <c r="B4" s="125"/>
      <c r="C4" s="126"/>
      <c r="D4" s="342" t="s">
        <v>3</v>
      </c>
      <c r="E4" s="342"/>
      <c r="F4" s="127"/>
      <c r="G4" s="128" t="s">
        <v>122</v>
      </c>
      <c r="H4" s="128"/>
    </row>
    <row r="5" spans="1:8" ht="12.75">
      <c r="A5" s="125"/>
      <c r="B5" s="125"/>
      <c r="C5" s="126"/>
      <c r="D5" s="342" t="s">
        <v>3</v>
      </c>
      <c r="E5" s="342"/>
      <c r="F5" s="127"/>
      <c r="G5" s="128" t="s">
        <v>2</v>
      </c>
      <c r="H5" s="128"/>
    </row>
    <row r="6" spans="1:8" ht="12.75">
      <c r="A6" s="125"/>
      <c r="B6" s="125"/>
      <c r="C6" s="126"/>
      <c r="D6" s="342" t="s">
        <v>3</v>
      </c>
      <c r="E6" s="342"/>
      <c r="F6" s="127"/>
      <c r="G6" s="128" t="s">
        <v>85</v>
      </c>
      <c r="H6" s="128"/>
    </row>
    <row r="7" spans="1:8" ht="12.75">
      <c r="A7" s="125"/>
      <c r="B7" s="125"/>
      <c r="C7" s="126"/>
      <c r="D7" s="128"/>
      <c r="E7" s="126"/>
      <c r="F7" s="127"/>
      <c r="G7" s="127"/>
      <c r="H7" s="127"/>
    </row>
    <row r="8" spans="1:8" ht="12.75">
      <c r="A8" s="343" t="s">
        <v>86</v>
      </c>
      <c r="B8" s="343"/>
      <c r="C8" s="343"/>
      <c r="D8" s="343"/>
      <c r="E8" s="343"/>
      <c r="F8" s="343"/>
      <c r="G8" s="343"/>
      <c r="H8" s="343"/>
    </row>
    <row r="9" spans="1:8" ht="12.75">
      <c r="A9" s="343" t="s">
        <v>87</v>
      </c>
      <c r="B9" s="343"/>
      <c r="C9" s="343"/>
      <c r="D9" s="343"/>
      <c r="E9" s="343"/>
      <c r="F9" s="343"/>
      <c r="G9" s="343"/>
      <c r="H9" s="343"/>
    </row>
    <row r="10" spans="1:8" ht="12.75">
      <c r="A10" s="125"/>
      <c r="B10" s="125"/>
      <c r="C10" s="126"/>
      <c r="D10" s="128"/>
      <c r="E10" s="126"/>
      <c r="F10" s="127"/>
      <c r="G10" s="127"/>
      <c r="H10" s="127"/>
    </row>
    <row r="11" spans="1:8" ht="26.25" thickBot="1">
      <c r="A11" s="129" t="s">
        <v>7</v>
      </c>
      <c r="B11" s="129" t="s">
        <v>8</v>
      </c>
      <c r="C11" s="129" t="s">
        <v>9</v>
      </c>
      <c r="D11" s="129" t="s">
        <v>28</v>
      </c>
      <c r="E11" s="130" t="s">
        <v>88</v>
      </c>
      <c r="F11" s="53" t="s">
        <v>12</v>
      </c>
      <c r="G11" s="53" t="s">
        <v>13</v>
      </c>
      <c r="H11" s="53" t="s">
        <v>14</v>
      </c>
    </row>
    <row r="12" spans="1:8" ht="14.25" thickBot="1" thickTop="1">
      <c r="A12" s="55" t="s">
        <v>30</v>
      </c>
      <c r="B12" s="252" t="s">
        <v>31</v>
      </c>
      <c r="C12" s="253"/>
      <c r="D12" s="253"/>
      <c r="E12" s="131">
        <v>201770</v>
      </c>
      <c r="F12" s="99">
        <f>F13</f>
        <v>0</v>
      </c>
      <c r="G12" s="99">
        <f>G13</f>
        <v>0</v>
      </c>
      <c r="H12" s="99">
        <f aca="true" t="shared" si="0" ref="H12:H64">E12+F12-G12</f>
        <v>201770</v>
      </c>
    </row>
    <row r="13" spans="1:8" ht="13.5" thickTop="1">
      <c r="A13" s="25"/>
      <c r="B13" s="20" t="s">
        <v>89</v>
      </c>
      <c r="C13" s="298" t="s">
        <v>90</v>
      </c>
      <c r="D13" s="299"/>
      <c r="E13" s="132">
        <v>201770</v>
      </c>
      <c r="F13" s="133">
        <f>F14+F15+F16+F17+F18+F19</f>
        <v>0</v>
      </c>
      <c r="G13" s="133">
        <f>G14+G15+G16+G17+G18+G19</f>
        <v>0</v>
      </c>
      <c r="H13" s="133">
        <f t="shared" si="0"/>
        <v>201770</v>
      </c>
    </row>
    <row r="14" spans="1:8" ht="25.5">
      <c r="A14" s="25"/>
      <c r="B14" s="62"/>
      <c r="C14" s="16">
        <v>4110</v>
      </c>
      <c r="D14" s="94" t="s">
        <v>91</v>
      </c>
      <c r="E14" s="134">
        <v>153</v>
      </c>
      <c r="F14" s="135">
        <v>0</v>
      </c>
      <c r="G14" s="135">
        <v>0</v>
      </c>
      <c r="H14" s="135">
        <f t="shared" si="0"/>
        <v>153</v>
      </c>
    </row>
    <row r="15" spans="1:8" ht="12.75">
      <c r="A15" s="25"/>
      <c r="B15" s="62"/>
      <c r="C15" s="16">
        <v>4120</v>
      </c>
      <c r="D15" s="82" t="s">
        <v>75</v>
      </c>
      <c r="E15" s="134">
        <v>22</v>
      </c>
      <c r="F15" s="135">
        <v>0</v>
      </c>
      <c r="G15" s="135">
        <v>0</v>
      </c>
      <c r="H15" s="135">
        <f t="shared" si="0"/>
        <v>22</v>
      </c>
    </row>
    <row r="16" spans="1:8" ht="12.75">
      <c r="A16" s="25"/>
      <c r="B16" s="62"/>
      <c r="C16" s="16">
        <v>4170</v>
      </c>
      <c r="D16" s="16" t="s">
        <v>40</v>
      </c>
      <c r="E16" s="134">
        <v>890</v>
      </c>
      <c r="F16" s="135">
        <v>0</v>
      </c>
      <c r="G16" s="135">
        <v>0</v>
      </c>
      <c r="H16" s="135">
        <f t="shared" si="0"/>
        <v>890</v>
      </c>
    </row>
    <row r="17" spans="1:8" ht="25.5">
      <c r="A17" s="25"/>
      <c r="B17" s="62"/>
      <c r="C17" s="16">
        <v>4210</v>
      </c>
      <c r="D17" s="78" t="s">
        <v>32</v>
      </c>
      <c r="E17" s="134">
        <v>867</v>
      </c>
      <c r="F17" s="135">
        <v>0</v>
      </c>
      <c r="G17" s="135">
        <v>0</v>
      </c>
      <c r="H17" s="135">
        <f t="shared" si="0"/>
        <v>867</v>
      </c>
    </row>
    <row r="18" spans="1:8" ht="12.75">
      <c r="A18" s="25"/>
      <c r="B18" s="62"/>
      <c r="C18" s="16">
        <v>4300</v>
      </c>
      <c r="D18" s="16" t="s">
        <v>33</v>
      </c>
      <c r="E18" s="135">
        <v>2000</v>
      </c>
      <c r="F18" s="135">
        <v>0</v>
      </c>
      <c r="G18" s="135">
        <v>0</v>
      </c>
      <c r="H18" s="135">
        <f t="shared" si="0"/>
        <v>2000</v>
      </c>
    </row>
    <row r="19" spans="1:8" ht="13.5" thickBot="1">
      <c r="A19" s="88"/>
      <c r="B19" s="118"/>
      <c r="C19" s="38">
        <v>4430</v>
      </c>
      <c r="D19" s="136" t="s">
        <v>92</v>
      </c>
      <c r="E19" s="137">
        <v>197838</v>
      </c>
      <c r="F19" s="138">
        <v>0</v>
      </c>
      <c r="G19" s="138">
        <v>0</v>
      </c>
      <c r="H19" s="138">
        <f t="shared" si="0"/>
        <v>197838</v>
      </c>
    </row>
    <row r="20" spans="1:8" ht="14.25" thickBot="1" thickTop="1">
      <c r="A20" s="37">
        <v>750</v>
      </c>
      <c r="B20" s="338" t="s">
        <v>43</v>
      </c>
      <c r="C20" s="304"/>
      <c r="D20" s="339"/>
      <c r="E20" s="109">
        <f>E21</f>
        <v>90800</v>
      </c>
      <c r="F20" s="139">
        <f>F21</f>
        <v>0</v>
      </c>
      <c r="G20" s="139">
        <f>G21</f>
        <v>0</v>
      </c>
      <c r="H20" s="139">
        <f t="shared" si="0"/>
        <v>90800</v>
      </c>
    </row>
    <row r="21" spans="1:8" ht="13.5" thickTop="1">
      <c r="A21" s="11"/>
      <c r="B21" s="95">
        <v>75011</v>
      </c>
      <c r="C21" s="249" t="s">
        <v>93</v>
      </c>
      <c r="D21" s="250"/>
      <c r="E21" s="59">
        <f>E22+E23+E24+E25+E26</f>
        <v>90800</v>
      </c>
      <c r="F21" s="140">
        <v>0</v>
      </c>
      <c r="G21" s="140">
        <v>0</v>
      </c>
      <c r="H21" s="141">
        <f t="shared" si="0"/>
        <v>90800</v>
      </c>
    </row>
    <row r="22" spans="1:8" ht="25.5">
      <c r="A22" s="11"/>
      <c r="B22" s="15"/>
      <c r="C22" s="93">
        <v>4010</v>
      </c>
      <c r="D22" s="16" t="s">
        <v>94</v>
      </c>
      <c r="E22" s="70">
        <v>68500</v>
      </c>
      <c r="F22" s="142">
        <v>0</v>
      </c>
      <c r="G22" s="142">
        <v>0</v>
      </c>
      <c r="H22" s="142">
        <f t="shared" si="0"/>
        <v>68500</v>
      </c>
    </row>
    <row r="23" spans="1:8" ht="25.5">
      <c r="A23" s="11"/>
      <c r="B23" s="11"/>
      <c r="C23" s="93">
        <v>4040</v>
      </c>
      <c r="D23" s="16" t="s">
        <v>95</v>
      </c>
      <c r="E23" s="70">
        <v>5500</v>
      </c>
      <c r="F23" s="142">
        <v>0</v>
      </c>
      <c r="G23" s="142">
        <v>0</v>
      </c>
      <c r="H23" s="142">
        <f t="shared" si="0"/>
        <v>5500</v>
      </c>
    </row>
    <row r="24" spans="1:8" ht="25.5">
      <c r="A24" s="11"/>
      <c r="B24" s="11"/>
      <c r="C24" s="93">
        <v>4110</v>
      </c>
      <c r="D24" s="16" t="s">
        <v>96</v>
      </c>
      <c r="E24" s="70">
        <v>12400</v>
      </c>
      <c r="F24" s="142">
        <v>0</v>
      </c>
      <c r="G24" s="142">
        <v>0</v>
      </c>
      <c r="H24" s="142">
        <f t="shared" si="0"/>
        <v>12400</v>
      </c>
    </row>
    <row r="25" spans="1:8" ht="12.75">
      <c r="A25" s="11"/>
      <c r="B25" s="11"/>
      <c r="C25" s="93">
        <v>4120</v>
      </c>
      <c r="D25" s="16" t="s">
        <v>75</v>
      </c>
      <c r="E25" s="70">
        <v>2000</v>
      </c>
      <c r="F25" s="142">
        <v>0</v>
      </c>
      <c r="G25" s="142">
        <v>0</v>
      </c>
      <c r="H25" s="142">
        <f t="shared" si="0"/>
        <v>2000</v>
      </c>
    </row>
    <row r="26" spans="1:8" ht="26.25" thickBot="1">
      <c r="A26" s="11"/>
      <c r="B26" s="11"/>
      <c r="C26" s="143">
        <v>4440</v>
      </c>
      <c r="D26" s="94" t="s">
        <v>97</v>
      </c>
      <c r="E26" s="85">
        <v>2400</v>
      </c>
      <c r="F26" s="144">
        <v>0</v>
      </c>
      <c r="G26" s="144">
        <v>0</v>
      </c>
      <c r="H26" s="144">
        <f t="shared" si="0"/>
        <v>2400</v>
      </c>
    </row>
    <row r="27" spans="1:8" ht="14.25" thickBot="1" thickTop="1">
      <c r="A27" s="146">
        <v>751</v>
      </c>
      <c r="B27" s="340" t="s">
        <v>70</v>
      </c>
      <c r="C27" s="253"/>
      <c r="D27" s="341"/>
      <c r="E27" s="147">
        <f>E28</f>
        <v>1500</v>
      </c>
      <c r="F27" s="139">
        <f>F28+F33</f>
        <v>3548</v>
      </c>
      <c r="G27" s="139">
        <v>0</v>
      </c>
      <c r="H27" s="139">
        <f t="shared" si="0"/>
        <v>5048</v>
      </c>
    </row>
    <row r="28" spans="1:8" ht="13.5" thickTop="1">
      <c r="A28" s="11"/>
      <c r="B28" s="148">
        <v>75101</v>
      </c>
      <c r="C28" s="249" t="s">
        <v>98</v>
      </c>
      <c r="D28" s="250"/>
      <c r="E28" s="59">
        <f>E29+E30+E31+E32</f>
        <v>1500</v>
      </c>
      <c r="F28" s="140">
        <v>0</v>
      </c>
      <c r="G28" s="140">
        <v>0</v>
      </c>
      <c r="H28" s="141">
        <f t="shared" si="0"/>
        <v>1500</v>
      </c>
    </row>
    <row r="29" spans="1:8" ht="25.5">
      <c r="A29" s="11"/>
      <c r="B29" s="11"/>
      <c r="C29" s="93">
        <v>4110</v>
      </c>
      <c r="D29" s="16" t="s">
        <v>96</v>
      </c>
      <c r="E29" s="149">
        <v>121</v>
      </c>
      <c r="F29" s="142">
        <v>0</v>
      </c>
      <c r="G29" s="142">
        <v>0</v>
      </c>
      <c r="H29" s="142">
        <f t="shared" si="0"/>
        <v>121</v>
      </c>
    </row>
    <row r="30" spans="1:8" ht="12.75">
      <c r="A30" s="11"/>
      <c r="B30" s="11"/>
      <c r="C30" s="93">
        <v>4120</v>
      </c>
      <c r="D30" s="16" t="s">
        <v>75</v>
      </c>
      <c r="E30" s="149">
        <v>18</v>
      </c>
      <c r="F30" s="142">
        <v>0</v>
      </c>
      <c r="G30" s="142">
        <v>0</v>
      </c>
      <c r="H30" s="142">
        <f t="shared" si="0"/>
        <v>18</v>
      </c>
    </row>
    <row r="31" spans="1:8" ht="12.75">
      <c r="A31" s="11"/>
      <c r="B31" s="11"/>
      <c r="C31" s="143">
        <v>4170</v>
      </c>
      <c r="D31" s="94" t="s">
        <v>40</v>
      </c>
      <c r="E31" s="354">
        <v>700</v>
      </c>
      <c r="F31" s="144">
        <v>0</v>
      </c>
      <c r="G31" s="144">
        <v>0</v>
      </c>
      <c r="H31" s="144">
        <f t="shared" si="0"/>
        <v>700</v>
      </c>
    </row>
    <row r="32" spans="1:8" ht="25.5">
      <c r="A32" s="12"/>
      <c r="B32" s="12"/>
      <c r="C32" s="93">
        <v>4210</v>
      </c>
      <c r="D32" s="16" t="s">
        <v>32</v>
      </c>
      <c r="E32" s="355">
        <v>661</v>
      </c>
      <c r="F32" s="142">
        <v>0</v>
      </c>
      <c r="G32" s="142">
        <v>0</v>
      </c>
      <c r="H32" s="142">
        <f t="shared" si="0"/>
        <v>661</v>
      </c>
    </row>
    <row r="33" spans="1:8" ht="12.75">
      <c r="A33" s="12"/>
      <c r="B33" s="20">
        <v>75108</v>
      </c>
      <c r="C33" s="255" t="s">
        <v>72</v>
      </c>
      <c r="D33" s="255"/>
      <c r="E33" s="14">
        <v>0</v>
      </c>
      <c r="F33" s="23">
        <f>F34+F35</f>
        <v>3548</v>
      </c>
      <c r="G33" s="23">
        <f>G34+G35</f>
        <v>0</v>
      </c>
      <c r="H33" s="14">
        <f>E33+F33-G33</f>
        <v>3548</v>
      </c>
    </row>
    <row r="34" spans="1:8" ht="26.25" thickBot="1">
      <c r="A34" s="37"/>
      <c r="B34" s="11"/>
      <c r="C34" s="107">
        <v>4210</v>
      </c>
      <c r="D34" s="107" t="s">
        <v>32</v>
      </c>
      <c r="E34" s="66">
        <v>0</v>
      </c>
      <c r="F34" s="65">
        <v>3000</v>
      </c>
      <c r="G34" s="65">
        <v>0</v>
      </c>
      <c r="H34" s="66">
        <f>E34+F34-G34</f>
        <v>3000</v>
      </c>
    </row>
    <row r="35" spans="1:8" ht="14.25" thickBot="1" thickTop="1">
      <c r="A35" s="37"/>
      <c r="B35" s="11"/>
      <c r="C35" s="223">
        <v>4300</v>
      </c>
      <c r="D35" s="82" t="s">
        <v>48</v>
      </c>
      <c r="E35" s="225">
        <v>0</v>
      </c>
      <c r="F35" s="226">
        <v>548</v>
      </c>
      <c r="G35" s="226">
        <v>0</v>
      </c>
      <c r="H35" s="225">
        <f>E35+F35-G35</f>
        <v>548</v>
      </c>
    </row>
    <row r="36" spans="1:8" ht="14.25" thickBot="1" thickTop="1">
      <c r="A36" s="8">
        <v>851</v>
      </c>
      <c r="B36" s="252" t="s">
        <v>99</v>
      </c>
      <c r="C36" s="253"/>
      <c r="D36" s="254"/>
      <c r="E36" s="152">
        <f>E37</f>
        <v>100</v>
      </c>
      <c r="F36" s="139">
        <v>0</v>
      </c>
      <c r="G36" s="139">
        <v>0</v>
      </c>
      <c r="H36" s="139">
        <f t="shared" si="0"/>
        <v>100</v>
      </c>
    </row>
    <row r="37" spans="1:8" ht="13.5" thickTop="1">
      <c r="A37" s="67"/>
      <c r="B37" s="148">
        <v>85195</v>
      </c>
      <c r="C37" s="249" t="s">
        <v>19</v>
      </c>
      <c r="D37" s="250"/>
      <c r="E37" s="153">
        <f>E38</f>
        <v>100</v>
      </c>
      <c r="F37" s="140">
        <v>0</v>
      </c>
      <c r="G37" s="140">
        <v>0</v>
      </c>
      <c r="H37" s="154">
        <f t="shared" si="0"/>
        <v>100</v>
      </c>
    </row>
    <row r="38" spans="1:8" ht="26.25" thickBot="1">
      <c r="A38" s="67"/>
      <c r="B38" s="111"/>
      <c r="C38" s="150">
        <v>4210</v>
      </c>
      <c r="D38" s="113" t="s">
        <v>32</v>
      </c>
      <c r="E38" s="151">
        <v>100</v>
      </c>
      <c r="F38" s="144">
        <v>0</v>
      </c>
      <c r="G38" s="144">
        <v>0</v>
      </c>
      <c r="H38" s="145">
        <f t="shared" si="0"/>
        <v>100</v>
      </c>
    </row>
    <row r="39" spans="1:8" ht="14.25" thickBot="1" thickTop="1">
      <c r="A39" s="146">
        <v>852</v>
      </c>
      <c r="B39" s="340" t="s">
        <v>18</v>
      </c>
      <c r="C39" s="253"/>
      <c r="D39" s="341"/>
      <c r="E39" s="147">
        <v>2902960</v>
      </c>
      <c r="F39" s="139">
        <f>F40+F58+F60+F62</f>
        <v>0</v>
      </c>
      <c r="G39" s="139">
        <f>G40+G58+G60+G62</f>
        <v>784</v>
      </c>
      <c r="H39" s="139">
        <f t="shared" si="0"/>
        <v>2902176</v>
      </c>
    </row>
    <row r="40" spans="1:8" ht="14.25" thickBot="1" thickTop="1">
      <c r="A40" s="247"/>
      <c r="B40" s="80">
        <v>85212</v>
      </c>
      <c r="C40" s="249" t="s">
        <v>58</v>
      </c>
      <c r="D40" s="250"/>
      <c r="E40" s="59">
        <v>2754000</v>
      </c>
      <c r="F40" s="59">
        <f>F41+F42+F43+F44+F45+F46+F47+F48+F49+F50+F51+F52+F53+F54+F55+F56+F57</f>
        <v>0</v>
      </c>
      <c r="G40" s="59">
        <f>G41+G42+G43+G44+G45+G46+G48+G49+G50+G51+G52+G53+G54+G55+G56+G57</f>
        <v>0</v>
      </c>
      <c r="H40" s="101">
        <f t="shared" si="0"/>
        <v>2754000</v>
      </c>
    </row>
    <row r="41" spans="1:8" ht="13.5" thickTop="1">
      <c r="A41" s="248"/>
      <c r="B41" s="344"/>
      <c r="C41" s="93">
        <v>3110</v>
      </c>
      <c r="D41" s="155" t="s">
        <v>100</v>
      </c>
      <c r="E41" s="70">
        <v>2633760</v>
      </c>
      <c r="F41" s="142">
        <v>0</v>
      </c>
      <c r="G41" s="142">
        <v>0</v>
      </c>
      <c r="H41" s="156">
        <f t="shared" si="0"/>
        <v>2633760</v>
      </c>
    </row>
    <row r="42" spans="1:8" ht="40.5" customHeight="1">
      <c r="A42" s="248"/>
      <c r="B42" s="345"/>
      <c r="C42" s="93">
        <v>4110</v>
      </c>
      <c r="D42" s="155" t="s">
        <v>101</v>
      </c>
      <c r="E42" s="70">
        <v>46350</v>
      </c>
      <c r="F42" s="142">
        <v>0</v>
      </c>
      <c r="G42" s="142">
        <v>0</v>
      </c>
      <c r="H42" s="142">
        <f t="shared" si="0"/>
        <v>46350</v>
      </c>
    </row>
    <row r="43" spans="1:8" ht="25.5">
      <c r="A43" s="248"/>
      <c r="B43" s="345"/>
      <c r="C43" s="93">
        <v>4010</v>
      </c>
      <c r="D43" s="155" t="s">
        <v>102</v>
      </c>
      <c r="E43" s="70">
        <v>43430</v>
      </c>
      <c r="F43" s="142">
        <v>0</v>
      </c>
      <c r="G43" s="142">
        <v>0</v>
      </c>
      <c r="H43" s="142">
        <f t="shared" si="0"/>
        <v>43430</v>
      </c>
    </row>
    <row r="44" spans="1:8" ht="25.5">
      <c r="A44" s="248"/>
      <c r="B44" s="345"/>
      <c r="C44" s="93">
        <v>4040</v>
      </c>
      <c r="D44" s="155" t="s">
        <v>103</v>
      </c>
      <c r="E44" s="70">
        <v>1092</v>
      </c>
      <c r="F44" s="142">
        <v>0</v>
      </c>
      <c r="G44" s="142">
        <v>0</v>
      </c>
      <c r="H44" s="142">
        <f t="shared" si="0"/>
        <v>1092</v>
      </c>
    </row>
    <row r="45" spans="1:8" ht="12.75">
      <c r="A45" s="248"/>
      <c r="B45" s="345"/>
      <c r="C45" s="93">
        <v>4120</v>
      </c>
      <c r="D45" s="155" t="s">
        <v>75</v>
      </c>
      <c r="E45" s="70">
        <v>1400</v>
      </c>
      <c r="F45" s="142">
        <v>0</v>
      </c>
      <c r="G45" s="142">
        <v>0</v>
      </c>
      <c r="H45" s="142">
        <f t="shared" si="0"/>
        <v>1400</v>
      </c>
    </row>
    <row r="46" spans="1:8" ht="12.75">
      <c r="A46" s="248"/>
      <c r="B46" s="345"/>
      <c r="C46" s="93">
        <v>4140</v>
      </c>
      <c r="D46" s="155" t="s">
        <v>104</v>
      </c>
      <c r="E46" s="70">
        <v>1900</v>
      </c>
      <c r="F46" s="142">
        <v>0</v>
      </c>
      <c r="G46" s="142">
        <v>0</v>
      </c>
      <c r="H46" s="142">
        <f t="shared" si="0"/>
        <v>1900</v>
      </c>
    </row>
    <row r="47" spans="1:8" ht="12.75">
      <c r="A47" s="248"/>
      <c r="B47" s="345"/>
      <c r="C47" s="93">
        <v>4170</v>
      </c>
      <c r="D47" s="155" t="s">
        <v>40</v>
      </c>
      <c r="E47" s="70">
        <v>1600</v>
      </c>
      <c r="F47" s="142">
        <v>0</v>
      </c>
      <c r="G47" s="142"/>
      <c r="H47" s="142">
        <f>E47+F47-G47</f>
        <v>1600</v>
      </c>
    </row>
    <row r="48" spans="1:8" ht="25.5">
      <c r="A48" s="248"/>
      <c r="B48" s="345"/>
      <c r="C48" s="93">
        <v>4210</v>
      </c>
      <c r="D48" s="155" t="s">
        <v>32</v>
      </c>
      <c r="E48" s="70">
        <v>5200</v>
      </c>
      <c r="F48" s="142">
        <v>0</v>
      </c>
      <c r="G48" s="142">
        <v>0</v>
      </c>
      <c r="H48" s="142">
        <f t="shared" si="0"/>
        <v>5200</v>
      </c>
    </row>
    <row r="49" spans="1:8" ht="12.75">
      <c r="A49" s="248"/>
      <c r="B49" s="345"/>
      <c r="C49" s="93">
        <v>4270</v>
      </c>
      <c r="D49" s="155" t="s">
        <v>57</v>
      </c>
      <c r="E49" s="70">
        <v>5300</v>
      </c>
      <c r="F49" s="142">
        <v>0</v>
      </c>
      <c r="G49" s="142">
        <v>0</v>
      </c>
      <c r="H49" s="142">
        <f t="shared" si="0"/>
        <v>5300</v>
      </c>
    </row>
    <row r="50" spans="1:8" ht="12.75">
      <c r="A50" s="248"/>
      <c r="B50" s="345"/>
      <c r="C50" s="93">
        <v>4280</v>
      </c>
      <c r="D50" s="155" t="s">
        <v>105</v>
      </c>
      <c r="E50" s="70">
        <v>25</v>
      </c>
      <c r="F50" s="142">
        <v>0</v>
      </c>
      <c r="G50" s="142">
        <v>0</v>
      </c>
      <c r="H50" s="142">
        <f t="shared" si="0"/>
        <v>25</v>
      </c>
    </row>
    <row r="51" spans="1:8" ht="12.75">
      <c r="A51" s="248"/>
      <c r="B51" s="345"/>
      <c r="C51" s="93">
        <v>4300</v>
      </c>
      <c r="D51" s="155" t="s">
        <v>33</v>
      </c>
      <c r="E51" s="70">
        <v>3523</v>
      </c>
      <c r="F51" s="142">
        <v>0</v>
      </c>
      <c r="G51" s="142">
        <v>0</v>
      </c>
      <c r="H51" s="142">
        <f t="shared" si="0"/>
        <v>3523</v>
      </c>
    </row>
    <row r="52" spans="1:8" ht="25.5">
      <c r="A52" s="248"/>
      <c r="B52" s="345"/>
      <c r="C52" s="93">
        <v>4400</v>
      </c>
      <c r="D52" s="155" t="s">
        <v>59</v>
      </c>
      <c r="E52" s="70">
        <v>2520</v>
      </c>
      <c r="F52" s="142">
        <v>0</v>
      </c>
      <c r="G52" s="142">
        <v>0</v>
      </c>
      <c r="H52" s="142">
        <f t="shared" si="0"/>
        <v>2520</v>
      </c>
    </row>
    <row r="53" spans="1:8" ht="12.75">
      <c r="A53" s="248"/>
      <c r="B53" s="345"/>
      <c r="C53" s="93">
        <v>4410</v>
      </c>
      <c r="D53" s="155" t="s">
        <v>106</v>
      </c>
      <c r="E53" s="70">
        <v>2000</v>
      </c>
      <c r="F53" s="142">
        <v>0</v>
      </c>
      <c r="G53" s="142">
        <v>0</v>
      </c>
      <c r="H53" s="142">
        <f t="shared" si="0"/>
        <v>2000</v>
      </c>
    </row>
    <row r="54" spans="1:8" ht="25.5">
      <c r="A54" s="248"/>
      <c r="B54" s="345"/>
      <c r="C54" s="93">
        <v>4440</v>
      </c>
      <c r="D54" s="155" t="s">
        <v>97</v>
      </c>
      <c r="E54" s="70">
        <v>2500</v>
      </c>
      <c r="F54" s="142">
        <v>0</v>
      </c>
      <c r="G54" s="142">
        <v>0</v>
      </c>
      <c r="H54" s="144">
        <f t="shared" si="0"/>
        <v>2500</v>
      </c>
    </row>
    <row r="55" spans="1:8" ht="38.25">
      <c r="A55" s="248"/>
      <c r="B55" s="346"/>
      <c r="C55" s="69">
        <v>4700</v>
      </c>
      <c r="D55" s="155" t="s">
        <v>107</v>
      </c>
      <c r="E55" s="158">
        <v>400</v>
      </c>
      <c r="F55" s="159">
        <v>0</v>
      </c>
      <c r="G55" s="159">
        <v>0</v>
      </c>
      <c r="H55" s="160">
        <f t="shared" si="0"/>
        <v>400</v>
      </c>
    </row>
    <row r="56" spans="1:8" ht="51">
      <c r="A56" s="248"/>
      <c r="B56" s="346"/>
      <c r="C56" s="69">
        <v>4740</v>
      </c>
      <c r="D56" s="155" t="s">
        <v>45</v>
      </c>
      <c r="E56" s="64">
        <v>1000</v>
      </c>
      <c r="F56" s="161">
        <v>0</v>
      </c>
      <c r="G56" s="161">
        <v>0</v>
      </c>
      <c r="H56" s="162">
        <f t="shared" si="0"/>
        <v>1000</v>
      </c>
    </row>
    <row r="57" spans="1:8" ht="38.25">
      <c r="A57" s="248"/>
      <c r="B57" s="347"/>
      <c r="C57" s="69">
        <v>4750</v>
      </c>
      <c r="D57" s="155" t="s">
        <v>108</v>
      </c>
      <c r="E57" s="64">
        <v>2000</v>
      </c>
      <c r="F57" s="161">
        <v>0</v>
      </c>
      <c r="G57" s="161">
        <v>0</v>
      </c>
      <c r="H57" s="162">
        <f t="shared" si="0"/>
        <v>2000</v>
      </c>
    </row>
    <row r="58" spans="1:8" ht="12.75">
      <c r="A58" s="248"/>
      <c r="B58" s="95">
        <v>85213</v>
      </c>
      <c r="C58" s="298" t="s">
        <v>109</v>
      </c>
      <c r="D58" s="299"/>
      <c r="E58" s="59">
        <f>E59</f>
        <v>14000</v>
      </c>
      <c r="F58" s="163">
        <f>F59</f>
        <v>0</v>
      </c>
      <c r="G58" s="163">
        <f>G59</f>
        <v>0</v>
      </c>
      <c r="H58" s="163">
        <f t="shared" si="0"/>
        <v>14000</v>
      </c>
    </row>
    <row r="59" spans="1:8" ht="51">
      <c r="A59" s="11"/>
      <c r="B59" s="95"/>
      <c r="C59" s="93">
        <v>4130</v>
      </c>
      <c r="D59" s="16" t="s">
        <v>110</v>
      </c>
      <c r="E59" s="70">
        <v>14000</v>
      </c>
      <c r="F59" s="161">
        <v>0</v>
      </c>
      <c r="G59" s="161">
        <v>0</v>
      </c>
      <c r="H59" s="161">
        <f t="shared" si="0"/>
        <v>14000</v>
      </c>
    </row>
    <row r="60" spans="1:8" ht="12.75">
      <c r="A60" s="11"/>
      <c r="B60" s="12">
        <v>85214</v>
      </c>
      <c r="C60" s="298" t="s">
        <v>111</v>
      </c>
      <c r="D60" s="299"/>
      <c r="E60" s="90">
        <f>E61</f>
        <v>125000</v>
      </c>
      <c r="F60" s="163">
        <f>F61</f>
        <v>0</v>
      </c>
      <c r="G60" s="163">
        <f>G61</f>
        <v>0</v>
      </c>
      <c r="H60" s="163">
        <f t="shared" si="0"/>
        <v>125000</v>
      </c>
    </row>
    <row r="61" spans="1:8" ht="12.75">
      <c r="A61" s="11"/>
      <c r="B61" s="15"/>
      <c r="C61" s="93">
        <v>3110</v>
      </c>
      <c r="D61" s="16" t="s">
        <v>112</v>
      </c>
      <c r="E61" s="70">
        <v>125000</v>
      </c>
      <c r="F61" s="144">
        <v>0</v>
      </c>
      <c r="G61" s="144">
        <v>0</v>
      </c>
      <c r="H61" s="144">
        <f t="shared" si="0"/>
        <v>125000</v>
      </c>
    </row>
    <row r="62" spans="1:8" ht="12.75">
      <c r="A62" s="67"/>
      <c r="B62" s="20">
        <v>85278</v>
      </c>
      <c r="C62" s="298" t="s">
        <v>113</v>
      </c>
      <c r="D62" s="299"/>
      <c r="E62" s="90">
        <f>E63</f>
        <v>9960</v>
      </c>
      <c r="F62" s="90">
        <f>F63</f>
        <v>0</v>
      </c>
      <c r="G62" s="90">
        <f>G63</f>
        <v>784</v>
      </c>
      <c r="H62" s="14">
        <f t="shared" si="0"/>
        <v>9176</v>
      </c>
    </row>
    <row r="63" spans="1:8" ht="13.5" thickBot="1">
      <c r="A63" s="67"/>
      <c r="B63" s="20"/>
      <c r="C63" s="77">
        <v>3110</v>
      </c>
      <c r="D63" s="155" t="s">
        <v>100</v>
      </c>
      <c r="E63" s="70">
        <v>9960</v>
      </c>
      <c r="F63" s="70">
        <v>0</v>
      </c>
      <c r="G63" s="70">
        <v>784</v>
      </c>
      <c r="H63" s="72">
        <f t="shared" si="0"/>
        <v>9176</v>
      </c>
    </row>
    <row r="64" spans="1:8" ht="14.25" thickBot="1" thickTop="1">
      <c r="A64" s="146"/>
      <c r="B64" s="303" t="s">
        <v>22</v>
      </c>
      <c r="C64" s="253"/>
      <c r="D64" s="253"/>
      <c r="E64" s="147">
        <f>E12+E20+E27+E36+E39</f>
        <v>3197130</v>
      </c>
      <c r="F64" s="147">
        <f>F12+F20+F27+F36+F39</f>
        <v>3548</v>
      </c>
      <c r="G64" s="147">
        <f>G12+G20+G27+G36+G39</f>
        <v>784</v>
      </c>
      <c r="H64" s="139">
        <f t="shared" si="0"/>
        <v>3199894</v>
      </c>
    </row>
    <row r="65" ht="13.5" thickTop="1"/>
  </sheetData>
  <mergeCells count="25">
    <mergeCell ref="A40:A58"/>
    <mergeCell ref="C40:D40"/>
    <mergeCell ref="B41:B57"/>
    <mergeCell ref="C58:D58"/>
    <mergeCell ref="D1:E1"/>
    <mergeCell ref="D2:E2"/>
    <mergeCell ref="D3:E3"/>
    <mergeCell ref="D4:E4"/>
    <mergeCell ref="D5:E5"/>
    <mergeCell ref="D6:E6"/>
    <mergeCell ref="A8:H8"/>
    <mergeCell ref="A9:H9"/>
    <mergeCell ref="B12:D12"/>
    <mergeCell ref="C13:D13"/>
    <mergeCell ref="B20:D20"/>
    <mergeCell ref="C21:D21"/>
    <mergeCell ref="C62:D62"/>
    <mergeCell ref="B64:D64"/>
    <mergeCell ref="B39:D39"/>
    <mergeCell ref="B27:D27"/>
    <mergeCell ref="C28:D28"/>
    <mergeCell ref="B36:D36"/>
    <mergeCell ref="C37:D37"/>
    <mergeCell ref="C33:D33"/>
    <mergeCell ref="C60:D6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9">
      <selection activeCell="E36" sqref="E36"/>
    </sheetView>
  </sheetViews>
  <sheetFormatPr defaultColWidth="9.00390625" defaultRowHeight="12.75"/>
  <cols>
    <col min="1" max="1" width="4.00390625" style="0" bestFit="1" customWidth="1"/>
    <col min="2" max="2" width="6.75390625" style="0" customWidth="1"/>
    <col min="3" max="3" width="4.875" style="0" customWidth="1"/>
    <col min="4" max="4" width="27.875" style="0" customWidth="1"/>
    <col min="5" max="5" width="10.625" style="0" customWidth="1"/>
    <col min="8" max="8" width="11.375" style="0" customWidth="1"/>
  </cols>
  <sheetData>
    <row r="1" spans="1:8" ht="12.75">
      <c r="A1" s="164"/>
      <c r="B1" s="164"/>
      <c r="C1" s="165"/>
      <c r="D1" s="342" t="s">
        <v>3</v>
      </c>
      <c r="E1" s="342"/>
      <c r="F1" s="2"/>
      <c r="G1" s="128" t="s">
        <v>114</v>
      </c>
      <c r="H1" s="128"/>
    </row>
    <row r="2" spans="1:8" ht="12.75">
      <c r="A2" s="164"/>
      <c r="B2" s="164"/>
      <c r="C2" s="165"/>
      <c r="D2" s="342" t="s">
        <v>3</v>
      </c>
      <c r="E2" s="342"/>
      <c r="F2" s="2"/>
      <c r="G2" s="128" t="s">
        <v>66</v>
      </c>
      <c r="H2" s="128"/>
    </row>
    <row r="3" spans="1:8" ht="12.75">
      <c r="A3" s="164"/>
      <c r="B3" s="164"/>
      <c r="C3" s="165"/>
      <c r="D3" s="342" t="s">
        <v>3</v>
      </c>
      <c r="E3" s="342"/>
      <c r="F3" s="2"/>
      <c r="G3" s="128" t="s">
        <v>1</v>
      </c>
      <c r="H3" s="128"/>
    </row>
    <row r="4" spans="1:8" ht="12.75">
      <c r="A4" s="164"/>
      <c r="B4" s="164"/>
      <c r="C4" s="165"/>
      <c r="D4" s="342" t="s">
        <v>3</v>
      </c>
      <c r="E4" s="342"/>
      <c r="F4" s="2"/>
      <c r="G4" s="128" t="s">
        <v>71</v>
      </c>
      <c r="H4" s="128"/>
    </row>
    <row r="5" spans="1:8" ht="12.75">
      <c r="A5" s="164"/>
      <c r="B5" s="164"/>
      <c r="C5" s="165"/>
      <c r="D5" s="342" t="s">
        <v>3</v>
      </c>
      <c r="E5" s="342"/>
      <c r="F5" s="2"/>
      <c r="G5" s="128" t="s">
        <v>2</v>
      </c>
      <c r="H5" s="128"/>
    </row>
    <row r="6" spans="1:8" ht="12.75">
      <c r="A6" s="164"/>
      <c r="B6" s="164"/>
      <c r="C6" s="165"/>
      <c r="D6" s="342" t="s">
        <v>3</v>
      </c>
      <c r="E6" s="342"/>
      <c r="F6" s="2"/>
      <c r="G6" s="128" t="s">
        <v>85</v>
      </c>
      <c r="H6" s="128"/>
    </row>
    <row r="7" spans="1:8" ht="12.75">
      <c r="A7" s="164"/>
      <c r="B7" s="164"/>
      <c r="C7" s="165"/>
      <c r="D7" s="128"/>
      <c r="E7" s="126"/>
      <c r="F7" s="2"/>
      <c r="G7" s="2"/>
      <c r="H7" s="2"/>
    </row>
    <row r="8" spans="1:8" ht="12.75">
      <c r="A8" s="343" t="s">
        <v>115</v>
      </c>
      <c r="B8" s="343"/>
      <c r="C8" s="343"/>
      <c r="D8" s="343"/>
      <c r="E8" s="343"/>
      <c r="F8" s="343"/>
      <c r="G8" s="343"/>
      <c r="H8" s="343"/>
    </row>
    <row r="9" spans="1:8" ht="12.75">
      <c r="A9" s="343" t="s">
        <v>87</v>
      </c>
      <c r="B9" s="343"/>
      <c r="C9" s="343"/>
      <c r="D9" s="343"/>
      <c r="E9" s="343"/>
      <c r="F9" s="343"/>
      <c r="G9" s="343"/>
      <c r="H9" s="343"/>
    </row>
    <row r="10" spans="1:8" ht="12.75">
      <c r="A10" s="125"/>
      <c r="B10" s="125"/>
      <c r="C10" s="126"/>
      <c r="D10" s="128"/>
      <c r="E10" s="126"/>
      <c r="F10" s="2"/>
      <c r="G10" s="2"/>
      <c r="H10" s="2"/>
    </row>
    <row r="11" spans="1:8" ht="26.25" thickBot="1">
      <c r="A11" s="53" t="s">
        <v>7</v>
      </c>
      <c r="B11" s="53" t="s">
        <v>8</v>
      </c>
      <c r="C11" s="53" t="s">
        <v>9</v>
      </c>
      <c r="D11" s="53" t="s">
        <v>28</v>
      </c>
      <c r="E11" s="166" t="s">
        <v>88</v>
      </c>
      <c r="F11" s="53" t="s">
        <v>12</v>
      </c>
      <c r="G11" s="53" t="s">
        <v>13</v>
      </c>
      <c r="H11" s="53" t="s">
        <v>14</v>
      </c>
    </row>
    <row r="12" spans="1:8" ht="14.25" thickBot="1" thickTop="1">
      <c r="A12" s="167" t="s">
        <v>30</v>
      </c>
      <c r="B12" s="252" t="s">
        <v>116</v>
      </c>
      <c r="C12" s="253"/>
      <c r="D12" s="254"/>
      <c r="E12" s="168">
        <v>201770</v>
      </c>
      <c r="F12" s="169">
        <v>0</v>
      </c>
      <c r="G12" s="169">
        <f>G13</f>
        <v>0</v>
      </c>
      <c r="H12" s="168">
        <f>E12+F12-G12</f>
        <v>201770</v>
      </c>
    </row>
    <row r="13" spans="1:8" ht="13.5" thickTop="1">
      <c r="A13" s="75"/>
      <c r="B13" s="170" t="s">
        <v>89</v>
      </c>
      <c r="C13" s="249" t="s">
        <v>19</v>
      </c>
      <c r="D13" s="250"/>
      <c r="E13" s="171">
        <v>201770</v>
      </c>
      <c r="F13" s="172">
        <f>F14</f>
        <v>0</v>
      </c>
      <c r="G13" s="172">
        <f>G14</f>
        <v>0</v>
      </c>
      <c r="H13" s="171">
        <f>E13+F13-G13</f>
        <v>201770</v>
      </c>
    </row>
    <row r="14" spans="1:8" ht="63.75" customHeight="1" thickBot="1">
      <c r="A14" s="88"/>
      <c r="B14" s="118"/>
      <c r="C14" s="173" t="s">
        <v>117</v>
      </c>
      <c r="D14" s="174" t="s">
        <v>118</v>
      </c>
      <c r="E14" s="175">
        <v>201770</v>
      </c>
      <c r="F14" s="176">
        <v>0</v>
      </c>
      <c r="G14" s="176"/>
      <c r="H14" s="175">
        <f>E14+F14-G14</f>
        <v>201770</v>
      </c>
    </row>
    <row r="15" spans="1:8" ht="14.25" thickBot="1" thickTop="1">
      <c r="A15" s="177">
        <v>750</v>
      </c>
      <c r="B15" s="239" t="s">
        <v>43</v>
      </c>
      <c r="C15" s="240"/>
      <c r="D15" s="241"/>
      <c r="E15" s="178">
        <f>E16</f>
        <v>90800</v>
      </c>
      <c r="F15" s="179"/>
      <c r="G15" s="179"/>
      <c r="H15" s="180">
        <f>E15+F15-G15</f>
        <v>90800</v>
      </c>
    </row>
    <row r="16" spans="1:8" ht="13.5" thickTop="1">
      <c r="A16" s="181"/>
      <c r="B16" s="182">
        <v>75011</v>
      </c>
      <c r="C16" s="301" t="s">
        <v>93</v>
      </c>
      <c r="D16" s="302"/>
      <c r="E16" s="183">
        <f>E17</f>
        <v>90800</v>
      </c>
      <c r="F16" s="184"/>
      <c r="G16" s="184"/>
      <c r="H16" s="185">
        <f aca="true" t="shared" si="0" ref="H16:H34">E16+F16-G16</f>
        <v>90800</v>
      </c>
    </row>
    <row r="17" spans="1:8" ht="63.75" customHeight="1" thickBot="1">
      <c r="A17" s="181"/>
      <c r="B17" s="186"/>
      <c r="C17" s="187">
        <v>2010</v>
      </c>
      <c r="D17" s="113" t="s">
        <v>118</v>
      </c>
      <c r="E17" s="188">
        <v>90800</v>
      </c>
      <c r="F17" s="189"/>
      <c r="G17" s="189"/>
      <c r="H17" s="190">
        <f t="shared" si="0"/>
        <v>90800</v>
      </c>
    </row>
    <row r="18" spans="1:8" ht="14.25" thickBot="1" thickTop="1">
      <c r="A18" s="191">
        <v>751</v>
      </c>
      <c r="B18" s="252" t="s">
        <v>70</v>
      </c>
      <c r="C18" s="253"/>
      <c r="D18" s="254"/>
      <c r="E18" s="178">
        <f>E19</f>
        <v>1500</v>
      </c>
      <c r="F18" s="229">
        <f>F19+F21</f>
        <v>3548</v>
      </c>
      <c r="G18" s="229">
        <f>G19+G21</f>
        <v>0</v>
      </c>
      <c r="H18" s="180">
        <f t="shared" si="0"/>
        <v>5048</v>
      </c>
    </row>
    <row r="19" spans="1:8" ht="13.5" thickTop="1">
      <c r="A19" s="181"/>
      <c r="B19" s="182">
        <v>75101</v>
      </c>
      <c r="C19" s="249" t="s">
        <v>119</v>
      </c>
      <c r="D19" s="250"/>
      <c r="E19" s="183">
        <f>E20</f>
        <v>1500</v>
      </c>
      <c r="F19" s="184">
        <f>F20</f>
        <v>0</v>
      </c>
      <c r="G19" s="184">
        <f>G20</f>
        <v>0</v>
      </c>
      <c r="H19" s="185">
        <f t="shared" si="0"/>
        <v>1500</v>
      </c>
    </row>
    <row r="20" spans="1:8" ht="64.5" customHeight="1" thickBot="1">
      <c r="A20" s="348"/>
      <c r="B20" s="186"/>
      <c r="C20" s="187">
        <v>2010</v>
      </c>
      <c r="D20" s="113" t="s">
        <v>118</v>
      </c>
      <c r="E20" s="192">
        <v>1500</v>
      </c>
      <c r="F20" s="193"/>
      <c r="G20" s="193"/>
      <c r="H20" s="194">
        <f t="shared" si="0"/>
        <v>1500</v>
      </c>
    </row>
    <row r="21" spans="1:8" ht="13.5" thickTop="1">
      <c r="A21" s="348"/>
      <c r="B21" s="80">
        <v>75108</v>
      </c>
      <c r="C21" s="249" t="s">
        <v>72</v>
      </c>
      <c r="D21" s="250"/>
      <c r="E21" s="120">
        <v>0</v>
      </c>
      <c r="F21" s="120">
        <f>F22</f>
        <v>3548</v>
      </c>
      <c r="G21" s="120">
        <f>G22</f>
        <v>0</v>
      </c>
      <c r="H21" s="120">
        <f t="shared" si="0"/>
        <v>3548</v>
      </c>
    </row>
    <row r="22" spans="1:8" ht="64.5" customHeight="1" thickBot="1">
      <c r="A22" s="349"/>
      <c r="B22" s="129"/>
      <c r="C22" s="150">
        <v>2010</v>
      </c>
      <c r="D22" s="113" t="s">
        <v>69</v>
      </c>
      <c r="E22" s="232">
        <v>0</v>
      </c>
      <c r="F22" s="232">
        <v>3548</v>
      </c>
      <c r="G22" s="232">
        <v>0</v>
      </c>
      <c r="H22" s="232">
        <f t="shared" si="0"/>
        <v>3548</v>
      </c>
    </row>
    <row r="23" spans="1:8" ht="14.25" thickBot="1" thickTop="1">
      <c r="A23" s="195">
        <v>851</v>
      </c>
      <c r="B23" s="239" t="s">
        <v>99</v>
      </c>
      <c r="C23" s="240"/>
      <c r="D23" s="241"/>
      <c r="E23" s="233">
        <f>E24</f>
        <v>100</v>
      </c>
      <c r="F23" s="234"/>
      <c r="G23" s="234"/>
      <c r="H23" s="235">
        <f t="shared" si="0"/>
        <v>100</v>
      </c>
    </row>
    <row r="24" spans="1:8" ht="13.5" thickTop="1">
      <c r="A24" s="196"/>
      <c r="B24" s="197">
        <v>85195</v>
      </c>
      <c r="C24" s="301" t="s">
        <v>19</v>
      </c>
      <c r="D24" s="302"/>
      <c r="E24" s="198">
        <f>E25</f>
        <v>100</v>
      </c>
      <c r="F24" s="230"/>
      <c r="G24" s="230"/>
      <c r="H24" s="231">
        <f t="shared" si="0"/>
        <v>100</v>
      </c>
    </row>
    <row r="25" spans="1:8" ht="64.5" customHeight="1" thickBot="1">
      <c r="A25" s="177"/>
      <c r="B25" s="186"/>
      <c r="C25" s="187">
        <v>2010</v>
      </c>
      <c r="D25" s="113" t="s">
        <v>118</v>
      </c>
      <c r="E25" s="188">
        <v>100</v>
      </c>
      <c r="F25" s="189"/>
      <c r="G25" s="189"/>
      <c r="H25" s="190">
        <f t="shared" si="0"/>
        <v>100</v>
      </c>
    </row>
    <row r="26" spans="1:8" ht="14.25" thickBot="1" thickTop="1">
      <c r="A26" s="177">
        <v>852</v>
      </c>
      <c r="B26" s="239" t="s">
        <v>18</v>
      </c>
      <c r="C26" s="240"/>
      <c r="D26" s="241"/>
      <c r="E26" s="178">
        <f>E27+E29+E31+E33</f>
        <v>2902960</v>
      </c>
      <c r="F26" s="178">
        <f>F27+F29+F31+F33</f>
        <v>0</v>
      </c>
      <c r="G26" s="178">
        <f>G27+G29+G31+G33</f>
        <v>784</v>
      </c>
      <c r="H26" s="180">
        <f t="shared" si="0"/>
        <v>2902176</v>
      </c>
    </row>
    <row r="27" spans="1:8" ht="13.5" thickTop="1">
      <c r="A27" s="350"/>
      <c r="B27" s="199">
        <v>85212</v>
      </c>
      <c r="C27" s="249" t="s">
        <v>58</v>
      </c>
      <c r="D27" s="250"/>
      <c r="E27" s="183">
        <f>E28</f>
        <v>2754000</v>
      </c>
      <c r="F27" s="184">
        <f>F28</f>
        <v>0</v>
      </c>
      <c r="G27" s="200">
        <f>G28</f>
        <v>0</v>
      </c>
      <c r="H27" s="185">
        <f t="shared" si="0"/>
        <v>2754000</v>
      </c>
    </row>
    <row r="28" spans="1:8" ht="65.25" customHeight="1">
      <c r="A28" s="351"/>
      <c r="B28" s="201"/>
      <c r="C28" s="202">
        <v>2010</v>
      </c>
      <c r="D28" s="97" t="s">
        <v>118</v>
      </c>
      <c r="E28" s="203">
        <v>2754000</v>
      </c>
      <c r="F28" s="193"/>
      <c r="G28" s="161">
        <v>0</v>
      </c>
      <c r="H28" s="194">
        <f t="shared" si="0"/>
        <v>2754000</v>
      </c>
    </row>
    <row r="29" spans="1:8" ht="12.75">
      <c r="A29" s="351"/>
      <c r="B29" s="204">
        <v>85213</v>
      </c>
      <c r="C29" s="298" t="s">
        <v>109</v>
      </c>
      <c r="D29" s="299"/>
      <c r="E29" s="205">
        <f>E30</f>
        <v>14000</v>
      </c>
      <c r="F29" s="163">
        <f>F30</f>
        <v>0</v>
      </c>
      <c r="G29" s="163">
        <f>G30</f>
        <v>0</v>
      </c>
      <c r="H29" s="206">
        <f t="shared" si="0"/>
        <v>14000</v>
      </c>
    </row>
    <row r="30" spans="1:8" ht="65.25" customHeight="1">
      <c r="A30" s="351"/>
      <c r="B30" s="182"/>
      <c r="C30" s="207">
        <v>2010</v>
      </c>
      <c r="D30" s="107" t="s">
        <v>118</v>
      </c>
      <c r="E30" s="208">
        <v>14000</v>
      </c>
      <c r="F30" s="161">
        <v>0</v>
      </c>
      <c r="G30" s="161">
        <v>0</v>
      </c>
      <c r="H30" s="194">
        <f t="shared" si="0"/>
        <v>14000</v>
      </c>
    </row>
    <row r="31" spans="1:8" ht="12.75">
      <c r="A31" s="181"/>
      <c r="B31" s="204">
        <v>85214</v>
      </c>
      <c r="C31" s="298" t="s">
        <v>111</v>
      </c>
      <c r="D31" s="299"/>
      <c r="E31" s="205">
        <f>E32</f>
        <v>125000</v>
      </c>
      <c r="F31" s="163">
        <f>F32</f>
        <v>0</v>
      </c>
      <c r="G31" s="163">
        <f>G32</f>
        <v>0</v>
      </c>
      <c r="H31" s="206">
        <f t="shared" si="0"/>
        <v>125000</v>
      </c>
    </row>
    <row r="32" spans="1:8" ht="67.5" customHeight="1">
      <c r="A32" s="181"/>
      <c r="B32" s="204"/>
      <c r="C32" s="209">
        <v>2010</v>
      </c>
      <c r="D32" s="16" t="s">
        <v>118</v>
      </c>
      <c r="E32" s="188">
        <v>125000</v>
      </c>
      <c r="F32" s="162"/>
      <c r="G32" s="162">
        <v>0</v>
      </c>
      <c r="H32" s="190">
        <f t="shared" si="0"/>
        <v>125000</v>
      </c>
    </row>
    <row r="33" spans="1:8" ht="12.75">
      <c r="A33" s="210"/>
      <c r="B33" s="211">
        <v>85278</v>
      </c>
      <c r="C33" s="298" t="s">
        <v>68</v>
      </c>
      <c r="D33" s="299"/>
      <c r="E33" s="212">
        <f>E34</f>
        <v>9960</v>
      </c>
      <c r="F33" s="236">
        <f>F34</f>
        <v>0</v>
      </c>
      <c r="G33" s="236">
        <f>G34</f>
        <v>784</v>
      </c>
      <c r="H33" s="213">
        <f t="shared" si="0"/>
        <v>9176</v>
      </c>
    </row>
    <row r="34" spans="1:8" ht="66" customHeight="1">
      <c r="A34" s="210"/>
      <c r="B34" s="214"/>
      <c r="C34" s="215">
        <v>2010</v>
      </c>
      <c r="D34" s="216" t="s">
        <v>118</v>
      </c>
      <c r="E34" s="217">
        <v>9960</v>
      </c>
      <c r="F34" s="237">
        <v>0</v>
      </c>
      <c r="G34" s="237">
        <v>784</v>
      </c>
      <c r="H34" s="218">
        <f t="shared" si="0"/>
        <v>9176</v>
      </c>
    </row>
    <row r="35" spans="1:8" ht="12.75">
      <c r="A35" s="204"/>
      <c r="B35" s="204" t="s">
        <v>120</v>
      </c>
      <c r="C35" s="209"/>
      <c r="D35" s="204" t="s">
        <v>121</v>
      </c>
      <c r="E35" s="219">
        <f>E12+E15+E18+E23+E26</f>
        <v>3197130</v>
      </c>
      <c r="F35" s="219">
        <f>F12+F15+F18+F23+F26</f>
        <v>3548</v>
      </c>
      <c r="G35" s="219">
        <f>G12+G15+G18+G23+G26</f>
        <v>784</v>
      </c>
      <c r="H35" s="220">
        <f>E35+F35-G35</f>
        <v>3199894</v>
      </c>
    </row>
  </sheetData>
  <mergeCells count="24">
    <mergeCell ref="D1:E1"/>
    <mergeCell ref="D2:E2"/>
    <mergeCell ref="D3:E3"/>
    <mergeCell ref="D4:E4"/>
    <mergeCell ref="D5:E5"/>
    <mergeCell ref="D6:E6"/>
    <mergeCell ref="A8:H8"/>
    <mergeCell ref="A9:H9"/>
    <mergeCell ref="B12:D12"/>
    <mergeCell ref="C13:D13"/>
    <mergeCell ref="B15:D15"/>
    <mergeCell ref="C16:D16"/>
    <mergeCell ref="B18:D18"/>
    <mergeCell ref="C19:D19"/>
    <mergeCell ref="B23:D23"/>
    <mergeCell ref="C24:D24"/>
    <mergeCell ref="C21:D21"/>
    <mergeCell ref="A20:A22"/>
    <mergeCell ref="C31:D31"/>
    <mergeCell ref="C33:D33"/>
    <mergeCell ref="B26:D26"/>
    <mergeCell ref="A27:A30"/>
    <mergeCell ref="C27:D27"/>
    <mergeCell ref="C29:D2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Siwinska</dc:creator>
  <cp:keywords/>
  <dc:description/>
  <cp:lastModifiedBy>Monika Siwinska</cp:lastModifiedBy>
  <cp:lastPrinted>2007-10-03T06:01:11Z</cp:lastPrinted>
  <dcterms:created xsi:type="dcterms:W3CDTF">2007-10-01T09:13:54Z</dcterms:created>
  <dcterms:modified xsi:type="dcterms:W3CDTF">2007-10-03T08:58:39Z</dcterms:modified>
  <cp:category/>
  <cp:version/>
  <cp:contentType/>
  <cp:contentStatus/>
</cp:coreProperties>
</file>