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załącznik 1 i 2" sheetId="1" r:id="rId1"/>
    <sheet name="załącznik 4 i 5" sheetId="2" r:id="rId2"/>
    <sheet name="załącznik 4a i 5a" sheetId="3" r:id="rId3"/>
  </sheets>
  <definedNames/>
  <calcPr fullCalcOnLoad="1"/>
</workbook>
</file>

<file path=xl/sharedStrings.xml><?xml version="1.0" encoding="utf-8"?>
<sst xmlns="http://schemas.openxmlformats.org/spreadsheetml/2006/main" count="233" uniqueCount="122">
  <si>
    <t xml:space="preserve">Wójta Gminy Chełmża </t>
  </si>
  <si>
    <t xml:space="preserve">w sprawie zmiany budżetu </t>
  </si>
  <si>
    <t xml:space="preserve"> </t>
  </si>
  <si>
    <t>Dz.</t>
  </si>
  <si>
    <t>Rozdz.</t>
  </si>
  <si>
    <t>§</t>
  </si>
  <si>
    <t xml:space="preserve">Zwiększenie </t>
  </si>
  <si>
    <t xml:space="preserve">Zmniejszenie </t>
  </si>
  <si>
    <t xml:space="preserve">Plan po zmianie </t>
  </si>
  <si>
    <t>URZĘDY NACZELNYCH ORGANÓW WŁADZY PAŃSTWOWEJ, KONTROLI I OCHRONY PRAWA ORAZ SĄDOWNICTWA</t>
  </si>
  <si>
    <t>Wybory do Sejmu i Senatu</t>
  </si>
  <si>
    <t xml:space="preserve">Dotacje celowe otrzymane z budżetu państwa na realizację własnych zadań bieżących gmin </t>
  </si>
  <si>
    <t>OGÓŁEM :</t>
  </si>
  <si>
    <t>Załącznik Nr 2</t>
  </si>
  <si>
    <t xml:space="preserve">Gminy na rok 2007. </t>
  </si>
  <si>
    <t>Plan wydatków</t>
  </si>
  <si>
    <t xml:space="preserve">budżetowych na 2007 rok. </t>
  </si>
  <si>
    <t>Treść</t>
  </si>
  <si>
    <t>Plan na   2007 r</t>
  </si>
  <si>
    <t xml:space="preserve">Zakup usług remontowych </t>
  </si>
  <si>
    <t>Zakup usług pozostałych</t>
  </si>
  <si>
    <t>ADMINISTRACJA PUBLICZNA</t>
  </si>
  <si>
    <t>Zakup materiałów i wyposażenia</t>
  </si>
  <si>
    <t>4410</t>
  </si>
  <si>
    <t>Podróże służbwe krajow</t>
  </si>
  <si>
    <t>4740</t>
  </si>
  <si>
    <t>Zakup materiałów papierniczych do sprzętu drukarskiego i urządzeń kserograficznych</t>
  </si>
  <si>
    <t xml:space="preserve">Różne opłaty i składki </t>
  </si>
  <si>
    <t>POMOC SPOŁECZNA</t>
  </si>
  <si>
    <t xml:space="preserve">Świadczenia rodzinne, zaliczka alimentacyjna oraz składki na ubezpieczenia emerytalne i rentowe z ubezpieczenia społecznego </t>
  </si>
  <si>
    <t xml:space="preserve">Zakup materiałów i wyposażenia </t>
  </si>
  <si>
    <t xml:space="preserve">Zakup usług pozostałych </t>
  </si>
  <si>
    <t xml:space="preserve">Ośrodki pomocy społecznej </t>
  </si>
  <si>
    <t xml:space="preserve">Zakup akcesoriów komputerowych, w tym programów i licencji </t>
  </si>
  <si>
    <t xml:space="preserve">Stypendia oraz inne formy pomocy dla uczniów </t>
  </si>
  <si>
    <t xml:space="preserve">GOSPODARKA KOMUNALNA I OCHRONA ŚRODOWISKA </t>
  </si>
  <si>
    <t xml:space="preserve">Oświetlenie ulic, placów i dróg </t>
  </si>
  <si>
    <t>KULTURA I OCHRONA DZIEDZICTWA NARODOWEGO</t>
  </si>
  <si>
    <t xml:space="preserve">Gminy na rok 2007r. </t>
  </si>
  <si>
    <t xml:space="preserve">i innych zadań zleconych odrębnymi ustawami w 2007 roku. </t>
  </si>
  <si>
    <t xml:space="preserve">Plan na 2007 rok </t>
  </si>
  <si>
    <t>010</t>
  </si>
  <si>
    <t>01095</t>
  </si>
  <si>
    <t xml:space="preserve">Pozostała działalność </t>
  </si>
  <si>
    <t>Urzędy Wojewódzkie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</si>
  <si>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</si>
  <si>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</si>
  <si>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 xml:space="preserve">                                                    </t>
  </si>
  <si>
    <t xml:space="preserve">                          OGÓŁEM</t>
  </si>
  <si>
    <t>Załącznik Nr 5</t>
  </si>
  <si>
    <t xml:space="preserve">Wydatki związane z realizacją zadań z zakresu administracji rządowej </t>
  </si>
  <si>
    <t>ROLNICTWO I ŁOWIECTWO</t>
  </si>
  <si>
    <t xml:space="preserve">Pozostała działalność  </t>
  </si>
  <si>
    <t xml:space="preserve">Składka na ubezpieczenia społeczne </t>
  </si>
  <si>
    <t>Składki na Fundusz Pracy</t>
  </si>
  <si>
    <t xml:space="preserve">Wynagrodzenia bezosobowe </t>
  </si>
  <si>
    <t>Wynagrodzenia osobowe pracowników</t>
  </si>
  <si>
    <t xml:space="preserve">Dodatkowe wynagrodzenie roczne </t>
  </si>
  <si>
    <t>Składki na ubezpieczenia społeczne</t>
  </si>
  <si>
    <t>Odpis na zakładowy fundusz świadczeń socjalnych</t>
  </si>
  <si>
    <t xml:space="preserve">Urzędy naczelnych organów władzy państwowej, kontroli i ochrony prawa </t>
  </si>
  <si>
    <t>Róże wydatki na rzecz osób fizycznych</t>
  </si>
  <si>
    <t xml:space="preserve">Świadczenia społeczne </t>
  </si>
  <si>
    <t xml:space="preserve">Wynagrodzenia osobowe pracowników </t>
  </si>
  <si>
    <t xml:space="preserve">Dodatkowe wynagrodzenia roczne </t>
  </si>
  <si>
    <t xml:space="preserve">Składki na PFRON </t>
  </si>
  <si>
    <t xml:space="preserve">Zakup usług zdrowotnych </t>
  </si>
  <si>
    <t xml:space="preserve">Opłaty czynszowe za pomieszczenia biurowe </t>
  </si>
  <si>
    <t xml:space="preserve">Podróże służbowe krajowe </t>
  </si>
  <si>
    <t>Szkolenie pracowników niebędących członkami korpusu służby cywilnej</t>
  </si>
  <si>
    <t xml:space="preserve">Zakup materiałów papierniczych do sprzętu drukarskiego i urządzeń kserograficznych </t>
  </si>
  <si>
    <t xml:space="preserve">Zakup świadczeń zdrowotnych dla osób nie objętych obowiązkiem ubezpieczenia zdrowotnego </t>
  </si>
  <si>
    <t>Świadczenia społeczne</t>
  </si>
  <si>
    <t>Usuwanie skutków klęsk żywiołowych</t>
  </si>
  <si>
    <t>Załącznik Nr 4a</t>
  </si>
  <si>
    <t xml:space="preserve">Dotacje celowe otrzymane z budżetu państwa </t>
  </si>
  <si>
    <t xml:space="preserve">na realizację własnych zadań w 2007 roku </t>
  </si>
  <si>
    <t xml:space="preserve">OŚWIATA I WYCHOWANIE </t>
  </si>
  <si>
    <t xml:space="preserve">Szkoły podstawowe </t>
  </si>
  <si>
    <t xml:space="preserve">POMOC SPOŁECZNA </t>
  </si>
  <si>
    <t xml:space="preserve">Zasiłki i pomoc w naturze oraz składki na ubezpieczenia emerytalne i rentowe </t>
  </si>
  <si>
    <t xml:space="preserve">Pozpstała działalność </t>
  </si>
  <si>
    <t xml:space="preserve">EDUKACYJNA OPIEKA </t>
  </si>
  <si>
    <t xml:space="preserve">Pomoc materialna uczniów </t>
  </si>
  <si>
    <t>Załącznik Nr 5a</t>
  </si>
  <si>
    <t xml:space="preserve">Wydatki związane z realizacją zadań własnych dotowanych z budżetu państwa </t>
  </si>
  <si>
    <t xml:space="preserve">Składki na ubezpieczenia społeczne </t>
  </si>
  <si>
    <t xml:space="preserve">Składki na Fundusz Pracy </t>
  </si>
  <si>
    <t xml:space="preserve">Odpisy na zakładowy fundusz świadczeń socjalnych </t>
  </si>
  <si>
    <t>Inne formy pomocy dla uczniów</t>
  </si>
  <si>
    <t>OŚWIATA  I  WYCHOWANIE</t>
  </si>
  <si>
    <t>Szkoły podstawowe</t>
  </si>
  <si>
    <t>Składki na fundusz pracy</t>
  </si>
  <si>
    <t>4210</t>
  </si>
  <si>
    <t>Pozostała działaność</t>
  </si>
  <si>
    <t>Utrzymanie zieleni w miastach i gminach</t>
  </si>
  <si>
    <t xml:space="preserve">Zakup energii </t>
  </si>
  <si>
    <t>Wynagrodzenia bezosobowe</t>
  </si>
  <si>
    <t>do Zarządzenia Nr 68/07</t>
  </si>
  <si>
    <t xml:space="preserve">z dnia 29 listopada 2007r. </t>
  </si>
  <si>
    <t>Zakup materiałów i wyposażenia w tym : konkursy szkolne 4.500</t>
  </si>
  <si>
    <t>Podróże służbowe krajowe</t>
  </si>
  <si>
    <t>Zakup pomocy naukowych</t>
  </si>
  <si>
    <t>do Zarządzenia Nr 75/07</t>
  </si>
  <si>
    <t>4110</t>
  </si>
  <si>
    <t>4120</t>
  </si>
  <si>
    <t>Domy i ośrodki kultury, świetlice i kluby</t>
  </si>
  <si>
    <t>z dnia 20 grudnia 2007r.</t>
  </si>
  <si>
    <t>Składki na ubezpieczenia społeczne (od wynagrodzenia + od zasiłków 29.850)</t>
  </si>
  <si>
    <t xml:space="preserve">z dnia 31 grudnia 2007r. </t>
  </si>
  <si>
    <t>do Zarządzenia Nr 83/07</t>
  </si>
  <si>
    <t>Opłaty zakupu usług telefonii stcjonarnej</t>
  </si>
  <si>
    <t>Zakup materiałów papierniczych</t>
  </si>
  <si>
    <t>Gimnazja</t>
  </si>
  <si>
    <t>Zakup materialów papierniczych</t>
  </si>
  <si>
    <t>Ośrodki pomocy społecznej</t>
  </si>
  <si>
    <t>Opłaty za usługi internetowe</t>
  </si>
  <si>
    <t xml:space="preserve">OGÓŁEM </t>
  </si>
  <si>
    <t>OGÓŁEM WYDATKI</t>
  </si>
  <si>
    <t>BEZPIECZEŃ STWO PUBLICZNE I OCHRONA PRZECIWPOŻAROWA</t>
  </si>
  <si>
    <t>Ochotnicze straże pożarne</t>
  </si>
  <si>
    <t>Dowóz uczniów do szkół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</si>
</sst>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64" fontId="2" fillId="0" borderId="3" xfId="15" applyNumberFormat="1" applyFont="1" applyFill="1" applyBorder="1" applyAlignment="1">
      <alignment horizontal="right" vertical="top" wrapText="1"/>
    </xf>
    <xf numFmtId="164" fontId="2" fillId="0" borderId="4" xfId="15" applyNumberFormat="1" applyFon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vertical="top" wrapText="1"/>
    </xf>
    <xf numFmtId="164" fontId="1" fillId="0" borderId="4" xfId="15" applyNumberFormat="1" applyFont="1" applyFill="1" applyBorder="1" applyAlignment="1">
      <alignment horizontal="righ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164" fontId="2" fillId="0" borderId="7" xfId="15" applyNumberFormat="1" applyFont="1" applyFill="1" applyBorder="1" applyAlignment="1">
      <alignment horizontal="right" vertical="top" wrapText="1"/>
    </xf>
    <xf numFmtId="164" fontId="1" fillId="0" borderId="9" xfId="15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164" fontId="1" fillId="0" borderId="1" xfId="15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164" fontId="1" fillId="0" borderId="1" xfId="15" applyNumberFormat="1" applyFont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4" fontId="1" fillId="0" borderId="16" xfId="15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3" fontId="2" fillId="0" borderId="13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2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3" fontId="1" fillId="0" borderId="5" xfId="0" applyNumberFormat="1" applyFont="1" applyBorder="1" applyAlignment="1">
      <alignment horizontal="right" vertical="top"/>
    </xf>
    <xf numFmtId="0" fontId="1" fillId="0" borderId="16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164" fontId="2" fillId="0" borderId="4" xfId="15" applyNumberFormat="1" applyFont="1" applyBorder="1" applyAlignment="1">
      <alignment horizontal="right" vertical="top"/>
    </xf>
    <xf numFmtId="164" fontId="1" fillId="0" borderId="4" xfId="15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164" fontId="2" fillId="0" borderId="13" xfId="15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1" fillId="0" borderId="8" xfId="0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164" fontId="1" fillId="0" borderId="15" xfId="15" applyNumberFormat="1" applyFont="1" applyFill="1" applyBorder="1" applyAlignment="1">
      <alignment horizontal="right" vertical="top" wrapText="1"/>
    </xf>
    <xf numFmtId="164" fontId="2" fillId="0" borderId="15" xfId="15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164" fontId="1" fillId="0" borderId="1" xfId="15" applyNumberFormat="1" applyFont="1" applyBorder="1" applyAlignment="1">
      <alignment horizontal="right"/>
    </xf>
    <xf numFmtId="0" fontId="1" fillId="0" borderId="3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164" fontId="1" fillId="0" borderId="3" xfId="15" applyNumberFormat="1" applyFont="1" applyBorder="1" applyAlignment="1">
      <alignment horizontal="right"/>
    </xf>
    <xf numFmtId="164" fontId="1" fillId="0" borderId="16" xfId="15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 horizontal="right" vertical="top" wrapText="1"/>
    </xf>
    <xf numFmtId="164" fontId="2" fillId="0" borderId="4" xfId="15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164" fontId="2" fillId="0" borderId="13" xfId="15" applyNumberFormat="1" applyFont="1" applyBorder="1" applyAlignment="1">
      <alignment horizontal="right"/>
    </xf>
    <xf numFmtId="0" fontId="1" fillId="0" borderId="18" xfId="0" applyFont="1" applyFill="1" applyBorder="1" applyAlignment="1">
      <alignment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3" fontId="2" fillId="0" borderId="7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164" fontId="1" fillId="0" borderId="16" xfId="15" applyNumberFormat="1" applyFont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 wrapText="1"/>
    </xf>
    <xf numFmtId="164" fontId="2" fillId="0" borderId="3" xfId="15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4" xfId="15" applyNumberFormat="1" applyFont="1" applyBorder="1" applyAlignment="1">
      <alignment horizontal="right" vertical="top" wrapText="1"/>
    </xf>
    <xf numFmtId="164" fontId="2" fillId="0" borderId="13" xfId="15" applyNumberFormat="1" applyFont="1" applyBorder="1" applyAlignment="1">
      <alignment horizontal="right" vertical="top" wrapText="1"/>
    </xf>
    <xf numFmtId="3" fontId="2" fillId="0" borderId="15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164" fontId="2" fillId="0" borderId="13" xfId="15" applyNumberFormat="1" applyFont="1" applyFill="1" applyBorder="1" applyAlignment="1">
      <alignment horizontal="right" vertical="top" wrapText="1"/>
    </xf>
    <xf numFmtId="164" fontId="1" fillId="0" borderId="13" xfId="15" applyNumberFormat="1" applyFont="1" applyFill="1" applyBorder="1" applyAlignment="1">
      <alignment horizontal="right" vertical="top" wrapText="1"/>
    </xf>
    <xf numFmtId="164" fontId="1" fillId="0" borderId="7" xfId="15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right" vertical="top"/>
    </xf>
    <xf numFmtId="164" fontId="1" fillId="0" borderId="5" xfId="15" applyNumberFormat="1" applyFont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right" vertical="top"/>
    </xf>
    <xf numFmtId="3" fontId="1" fillId="0" borderId="16" xfId="0" applyNumberFormat="1" applyFont="1" applyBorder="1" applyAlignment="1">
      <alignment horizontal="right" vertical="top"/>
    </xf>
    <xf numFmtId="0" fontId="1" fillId="0" borderId="13" xfId="0" applyFont="1" applyFill="1" applyBorder="1" applyAlignment="1">
      <alignment vertical="top"/>
    </xf>
    <xf numFmtId="3" fontId="2" fillId="0" borderId="13" xfId="0" applyNumberFormat="1" applyFont="1" applyFill="1" applyBorder="1" applyAlignment="1">
      <alignment horizontal="right" vertical="top"/>
    </xf>
    <xf numFmtId="164" fontId="1" fillId="0" borderId="1" xfId="15" applyNumberFormat="1" applyFont="1" applyFill="1" applyBorder="1" applyAlignment="1">
      <alignment horizontal="right" vertical="top"/>
    </xf>
    <xf numFmtId="164" fontId="1" fillId="0" borderId="16" xfId="15" applyNumberFormat="1" applyFont="1" applyFill="1" applyBorder="1" applyAlignment="1">
      <alignment horizontal="right" vertical="top"/>
    </xf>
    <xf numFmtId="164" fontId="2" fillId="0" borderId="7" xfId="15" applyNumberFormat="1" applyFont="1" applyFill="1" applyBorder="1" applyAlignment="1">
      <alignment horizontal="right" vertical="top"/>
    </xf>
    <xf numFmtId="164" fontId="2" fillId="0" borderId="7" xfId="15" applyNumberFormat="1" applyFont="1" applyBorder="1" applyAlignment="1">
      <alignment horizontal="right" vertical="top"/>
    </xf>
    <xf numFmtId="0" fontId="2" fillId="0" borderId="22" xfId="0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right" vertical="top"/>
    </xf>
    <xf numFmtId="3" fontId="1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4" fontId="1" fillId="0" borderId="4" xfId="15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2" fillId="0" borderId="13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/>
    </xf>
    <xf numFmtId="164" fontId="1" fillId="0" borderId="1" xfId="15" applyNumberFormat="1" applyFont="1" applyFill="1" applyBorder="1" applyAlignment="1">
      <alignment vertical="top"/>
    </xf>
    <xf numFmtId="164" fontId="1" fillId="0" borderId="1" xfId="15" applyNumberFormat="1" applyFont="1" applyBorder="1" applyAlignment="1">
      <alignment vertical="top"/>
    </xf>
    <xf numFmtId="164" fontId="1" fillId="0" borderId="16" xfId="15" applyNumberFormat="1" applyFont="1" applyFill="1" applyBorder="1" applyAlignment="1">
      <alignment vertical="top"/>
    </xf>
    <xf numFmtId="164" fontId="1" fillId="0" borderId="16" xfId="15" applyNumberFormat="1" applyFont="1" applyBorder="1" applyAlignment="1">
      <alignment vertical="top"/>
    </xf>
    <xf numFmtId="164" fontId="2" fillId="0" borderId="13" xfId="15" applyNumberFormat="1" applyFont="1" applyFill="1" applyBorder="1" applyAlignment="1">
      <alignment vertical="top"/>
    </xf>
    <xf numFmtId="164" fontId="2" fillId="0" borderId="13" xfId="15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24" xfId="0" applyFont="1" applyFill="1" applyBorder="1" applyAlignment="1">
      <alignment vertical="top" wrapText="1"/>
    </xf>
    <xf numFmtId="3" fontId="1" fillId="0" borderId="9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3" xfId="0" applyNumberFormat="1" applyFont="1" applyFill="1" applyBorder="1" applyAlignment="1">
      <alignment horizontal="right" vertical="top" wrapText="1"/>
    </xf>
    <xf numFmtId="164" fontId="1" fillId="0" borderId="5" xfId="15" applyNumberFormat="1" applyFont="1" applyBorder="1" applyAlignment="1">
      <alignment horizontal="right"/>
    </xf>
    <xf numFmtId="164" fontId="2" fillId="0" borderId="5" xfId="0" applyNumberFormat="1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4" fontId="1" fillId="0" borderId="1" xfId="15" applyNumberFormat="1" applyFont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43" fontId="2" fillId="0" borderId="13" xfId="15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4" fontId="2" fillId="0" borderId="4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26" xfId="0" applyFont="1" applyFill="1" applyBorder="1" applyAlignment="1">
      <alignment vertical="top" wrapText="1"/>
    </xf>
    <xf numFmtId="3" fontId="1" fillId="0" borderId="5" xfId="0" applyNumberFormat="1" applyFont="1" applyBorder="1" applyAlignment="1">
      <alignment/>
    </xf>
    <xf numFmtId="0" fontId="0" fillId="0" borderId="33" xfId="0" applyFont="1" applyBorder="1" applyAlignment="1">
      <alignment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13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3" fillId="0" borderId="29" xfId="0" applyFont="1" applyBorder="1" applyAlignment="1">
      <alignment vertical="top" wrapText="1"/>
    </xf>
    <xf numFmtId="0" fontId="2" fillId="0" borderId="0" xfId="0" applyFont="1" applyFill="1" applyAlignment="1">
      <alignment horizontal="right" vertical="top"/>
    </xf>
    <xf numFmtId="49" fontId="2" fillId="0" borderId="4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4.00390625" style="0" bestFit="1" customWidth="1"/>
    <col min="2" max="2" width="5.75390625" style="0" customWidth="1"/>
    <col min="3" max="3" width="4.75390625" style="0" customWidth="1"/>
    <col min="4" max="4" width="23.75390625" style="0" customWidth="1"/>
    <col min="5" max="5" width="12.875" style="0" customWidth="1"/>
    <col min="6" max="6" width="10.75390625" style="0" customWidth="1"/>
    <col min="7" max="7" width="10.25390625" style="0" customWidth="1"/>
    <col min="8" max="8" width="12.625" style="0" customWidth="1"/>
  </cols>
  <sheetData>
    <row r="1" spans="1:8" ht="12.75">
      <c r="A1" s="12"/>
      <c r="B1" s="13"/>
      <c r="C1" s="13"/>
      <c r="D1" s="12"/>
      <c r="E1" s="14"/>
      <c r="F1" s="12"/>
      <c r="G1" s="226" t="s">
        <v>13</v>
      </c>
      <c r="H1" s="226"/>
    </row>
    <row r="2" spans="1:8" ht="12.75">
      <c r="A2" s="12"/>
      <c r="B2" s="13"/>
      <c r="C2" s="13"/>
      <c r="D2" s="12"/>
      <c r="E2" s="14"/>
      <c r="F2" s="12"/>
      <c r="G2" s="226" t="s">
        <v>110</v>
      </c>
      <c r="H2" s="226"/>
    </row>
    <row r="3" spans="1:8" ht="12.75">
      <c r="A3" s="12"/>
      <c r="B3" s="13"/>
      <c r="C3" s="13"/>
      <c r="D3" s="12"/>
      <c r="E3" s="14"/>
      <c r="F3" s="12"/>
      <c r="G3" s="226" t="s">
        <v>0</v>
      </c>
      <c r="H3" s="226"/>
    </row>
    <row r="4" spans="1:8" ht="12.75">
      <c r="A4" s="12"/>
      <c r="B4" s="13"/>
      <c r="C4" s="13"/>
      <c r="D4" s="12"/>
      <c r="E4" s="14"/>
      <c r="F4" s="12"/>
      <c r="G4" s="226" t="s">
        <v>109</v>
      </c>
      <c r="H4" s="226"/>
    </row>
    <row r="5" spans="1:8" ht="12.75">
      <c r="A5" s="12"/>
      <c r="B5" s="13"/>
      <c r="C5" s="13"/>
      <c r="D5" s="12"/>
      <c r="E5" s="14"/>
      <c r="F5" s="12"/>
      <c r="G5" s="226" t="s">
        <v>1</v>
      </c>
      <c r="H5" s="226"/>
    </row>
    <row r="6" spans="1:8" ht="12.75">
      <c r="A6" s="12"/>
      <c r="B6" s="13"/>
      <c r="C6" s="13"/>
      <c r="D6" s="12"/>
      <c r="E6" s="14"/>
      <c r="F6" s="12"/>
      <c r="G6" s="226" t="s">
        <v>14</v>
      </c>
      <c r="H6" s="226"/>
    </row>
    <row r="7" spans="1:8" ht="12.75">
      <c r="A7" s="12"/>
      <c r="B7" s="13"/>
      <c r="C7" s="13"/>
      <c r="D7" s="12"/>
      <c r="E7" s="14"/>
      <c r="F7" s="12"/>
      <c r="G7" s="12"/>
      <c r="H7" s="14"/>
    </row>
    <row r="8" spans="1:8" ht="12.75">
      <c r="A8" s="221" t="s">
        <v>15</v>
      </c>
      <c r="B8" s="221"/>
      <c r="C8" s="221"/>
      <c r="D8" s="221"/>
      <c r="E8" s="221"/>
      <c r="F8" s="221"/>
      <c r="G8" s="221"/>
      <c r="H8" s="221"/>
    </row>
    <row r="9" spans="1:8" ht="12.75">
      <c r="A9" s="221" t="s">
        <v>16</v>
      </c>
      <c r="B9" s="221"/>
      <c r="C9" s="221"/>
      <c r="D9" s="221"/>
      <c r="E9" s="221"/>
      <c r="F9" s="221"/>
      <c r="G9" s="221"/>
      <c r="H9" s="221"/>
    </row>
    <row r="10" spans="1:8" ht="12.75">
      <c r="A10" s="15"/>
      <c r="B10" s="12"/>
      <c r="C10" s="12"/>
      <c r="D10" s="12"/>
      <c r="E10" s="14"/>
      <c r="F10" s="13"/>
      <c r="G10" s="13"/>
      <c r="H10" s="178" t="s">
        <v>2</v>
      </c>
    </row>
    <row r="11" spans="1:8" ht="26.25" thickBot="1">
      <c r="A11" s="17" t="s">
        <v>3</v>
      </c>
      <c r="B11" s="17" t="s">
        <v>4</v>
      </c>
      <c r="C11" s="17"/>
      <c r="D11" s="17" t="s">
        <v>17</v>
      </c>
      <c r="E11" s="18" t="s">
        <v>18</v>
      </c>
      <c r="F11" s="17" t="s">
        <v>6</v>
      </c>
      <c r="G11" s="17" t="s">
        <v>7</v>
      </c>
      <c r="H11" s="17" t="s">
        <v>8</v>
      </c>
    </row>
    <row r="12" spans="1:8" ht="21" customHeight="1" thickBot="1" thickTop="1">
      <c r="A12" s="1">
        <v>750</v>
      </c>
      <c r="B12" s="213" t="s">
        <v>21</v>
      </c>
      <c r="C12" s="214"/>
      <c r="D12" s="214"/>
      <c r="E12" s="157">
        <v>2986944</v>
      </c>
      <c r="F12" s="2">
        <f>F13</f>
        <v>360</v>
      </c>
      <c r="G12" s="2">
        <f>G13</f>
        <v>360</v>
      </c>
      <c r="H12" s="158">
        <f aca="true" t="shared" si="0" ref="H12:H17">E12+F12-G12</f>
        <v>2986944</v>
      </c>
    </row>
    <row r="13" spans="1:8" ht="15.75" customHeight="1" thickTop="1">
      <c r="A13" s="3"/>
      <c r="B13" s="6">
        <v>75095</v>
      </c>
      <c r="C13" s="199" t="s">
        <v>94</v>
      </c>
      <c r="D13" s="199"/>
      <c r="E13" s="95">
        <v>317559</v>
      </c>
      <c r="F13" s="32">
        <f>F14+F15+F16+F17</f>
        <v>360</v>
      </c>
      <c r="G13" s="32">
        <f>G14+G15+G16+G17</f>
        <v>360</v>
      </c>
      <c r="H13" s="95">
        <f t="shared" si="0"/>
        <v>317559</v>
      </c>
    </row>
    <row r="14" spans="1:8" ht="27.75" customHeight="1">
      <c r="A14" s="3"/>
      <c r="B14" s="3"/>
      <c r="C14" s="265" t="s">
        <v>93</v>
      </c>
      <c r="D14" s="21" t="s">
        <v>22</v>
      </c>
      <c r="E14" s="97">
        <v>46359</v>
      </c>
      <c r="F14" s="30"/>
      <c r="G14" s="30">
        <v>50</v>
      </c>
      <c r="H14" s="97">
        <f t="shared" si="0"/>
        <v>46309</v>
      </c>
    </row>
    <row r="15" spans="1:8" ht="27.75" customHeight="1">
      <c r="A15" s="3"/>
      <c r="B15" s="3"/>
      <c r="C15" s="265" t="s">
        <v>104</v>
      </c>
      <c r="D15" s="21" t="s">
        <v>58</v>
      </c>
      <c r="E15" s="97">
        <v>30000</v>
      </c>
      <c r="F15" s="30"/>
      <c r="G15" s="30">
        <v>310</v>
      </c>
      <c r="H15" s="97">
        <f t="shared" si="0"/>
        <v>29690</v>
      </c>
    </row>
    <row r="16" spans="1:8" ht="27.75" customHeight="1">
      <c r="A16" s="3"/>
      <c r="B16" s="3"/>
      <c r="C16" s="265" t="s">
        <v>105</v>
      </c>
      <c r="D16" s="21" t="s">
        <v>92</v>
      </c>
      <c r="E16" s="97">
        <v>4400</v>
      </c>
      <c r="F16" s="30">
        <v>310</v>
      </c>
      <c r="G16" s="30"/>
      <c r="H16" s="97">
        <f t="shared" si="0"/>
        <v>4710</v>
      </c>
    </row>
    <row r="17" spans="1:8" ht="15.75" customHeight="1" thickBot="1">
      <c r="A17" s="17"/>
      <c r="B17" s="17"/>
      <c r="C17" s="164" t="s">
        <v>23</v>
      </c>
      <c r="D17" s="34" t="s">
        <v>101</v>
      </c>
      <c r="E17" s="99">
        <v>1000</v>
      </c>
      <c r="F17" s="35">
        <v>50</v>
      </c>
      <c r="G17" s="35"/>
      <c r="H17" s="99">
        <f t="shared" si="0"/>
        <v>1050</v>
      </c>
    </row>
    <row r="18" spans="1:8" ht="31.5" customHeight="1" thickBot="1" thickTop="1">
      <c r="A18" s="1">
        <v>754</v>
      </c>
      <c r="B18" s="213" t="s">
        <v>119</v>
      </c>
      <c r="C18" s="214"/>
      <c r="D18" s="214"/>
      <c r="E18" s="157">
        <v>117000</v>
      </c>
      <c r="F18" s="2">
        <f>F19</f>
        <v>3</v>
      </c>
      <c r="G18" s="2">
        <f>G19</f>
        <v>3</v>
      </c>
      <c r="H18" s="158">
        <f>E18+F18-G18</f>
        <v>117000</v>
      </c>
    </row>
    <row r="19" spans="1:8" ht="15.75" customHeight="1" thickTop="1">
      <c r="A19" s="3"/>
      <c r="B19" s="6">
        <v>75412</v>
      </c>
      <c r="C19" s="199" t="s">
        <v>120</v>
      </c>
      <c r="D19" s="199"/>
      <c r="E19" s="95">
        <v>78000</v>
      </c>
      <c r="F19" s="32">
        <f>F20+F21</f>
        <v>3</v>
      </c>
      <c r="G19" s="32">
        <f>G20+G21</f>
        <v>3</v>
      </c>
      <c r="H19" s="95">
        <f>E19+F19-G19</f>
        <v>78000</v>
      </c>
    </row>
    <row r="20" spans="1:8" ht="15.75" customHeight="1">
      <c r="A20" s="3"/>
      <c r="B20" s="3"/>
      <c r="C20" s="265" t="s">
        <v>104</v>
      </c>
      <c r="D20" s="26" t="s">
        <v>58</v>
      </c>
      <c r="E20" s="97">
        <v>2060</v>
      </c>
      <c r="F20" s="30">
        <v>3</v>
      </c>
      <c r="G20" s="30"/>
      <c r="H20" s="97">
        <f>E20+F20-G20</f>
        <v>2063</v>
      </c>
    </row>
    <row r="21" spans="1:8" ht="15.75" customHeight="1" thickBot="1">
      <c r="A21" s="3"/>
      <c r="B21" s="3"/>
      <c r="C21" s="164" t="s">
        <v>105</v>
      </c>
      <c r="D21" s="26" t="s">
        <v>92</v>
      </c>
      <c r="E21" s="99">
        <v>200</v>
      </c>
      <c r="F21" s="35"/>
      <c r="G21" s="35">
        <v>3</v>
      </c>
      <c r="H21" s="99">
        <f>E21+F21-G21</f>
        <v>197</v>
      </c>
    </row>
    <row r="22" spans="1:8" ht="14.25" thickBot="1" thickTop="1">
      <c r="A22" s="100">
        <v>801</v>
      </c>
      <c r="B22" s="213" t="s">
        <v>90</v>
      </c>
      <c r="C22" s="238"/>
      <c r="D22" s="214"/>
      <c r="E22" s="266">
        <v>7536516</v>
      </c>
      <c r="F22" s="267">
        <f>F23+F34+F41</f>
        <v>11077</v>
      </c>
      <c r="G22" s="267">
        <f>G23+G34+G41</f>
        <v>11077</v>
      </c>
      <c r="H22" s="268">
        <f aca="true" t="shared" si="1" ref="H22:H58">E22+F22-G22</f>
        <v>7536516</v>
      </c>
    </row>
    <row r="23" spans="1:8" ht="13.5" thickTop="1">
      <c r="A23" s="37"/>
      <c r="B23" s="185">
        <v>80101</v>
      </c>
      <c r="C23" s="207" t="s">
        <v>91</v>
      </c>
      <c r="D23" s="208"/>
      <c r="E23" s="168">
        <v>3978805</v>
      </c>
      <c r="F23" s="168">
        <f>F24+F25+F26+F27+F28+F29+F30+F31+F32+F33</f>
        <v>9367</v>
      </c>
      <c r="G23" s="186">
        <f>G24+G25+G26+G27+G28+G29+G30+G31+G32+G33</f>
        <v>9367</v>
      </c>
      <c r="H23" s="159">
        <f t="shared" si="1"/>
        <v>3978805</v>
      </c>
    </row>
    <row r="24" spans="1:8" ht="38.25">
      <c r="A24" s="27"/>
      <c r="B24" s="188"/>
      <c r="C24" s="21">
        <v>4210</v>
      </c>
      <c r="D24" s="21" t="s">
        <v>100</v>
      </c>
      <c r="E24" s="161">
        <v>348530</v>
      </c>
      <c r="F24" s="9">
        <v>8861</v>
      </c>
      <c r="G24" s="9"/>
      <c r="H24" s="187">
        <f t="shared" si="1"/>
        <v>357391</v>
      </c>
    </row>
    <row r="25" spans="1:8" ht="12.75">
      <c r="A25" s="27"/>
      <c r="B25" s="188"/>
      <c r="C25" s="21">
        <v>4240</v>
      </c>
      <c r="D25" s="21" t="s">
        <v>102</v>
      </c>
      <c r="E25" s="161">
        <v>3610</v>
      </c>
      <c r="F25" s="9"/>
      <c r="G25" s="9">
        <v>330</v>
      </c>
      <c r="H25" s="187">
        <f t="shared" si="1"/>
        <v>3280</v>
      </c>
    </row>
    <row r="26" spans="1:8" ht="12.75">
      <c r="A26" s="27"/>
      <c r="B26" s="188"/>
      <c r="C26" s="21">
        <v>4260</v>
      </c>
      <c r="D26" s="21" t="s">
        <v>96</v>
      </c>
      <c r="E26" s="161">
        <v>41910</v>
      </c>
      <c r="F26" s="9"/>
      <c r="G26" s="9">
        <v>533</v>
      </c>
      <c r="H26" s="187">
        <f t="shared" si="1"/>
        <v>41377</v>
      </c>
    </row>
    <row r="27" spans="1:8" ht="12.75">
      <c r="A27" s="27"/>
      <c r="B27" s="188"/>
      <c r="C27" s="21">
        <v>4270</v>
      </c>
      <c r="D27" s="21" t="s">
        <v>19</v>
      </c>
      <c r="E27" s="161">
        <v>58332</v>
      </c>
      <c r="F27" s="9">
        <v>296</v>
      </c>
      <c r="G27" s="9"/>
      <c r="H27" s="187">
        <f t="shared" si="1"/>
        <v>58628</v>
      </c>
    </row>
    <row r="28" spans="1:8" ht="12.75">
      <c r="A28" s="27"/>
      <c r="B28" s="188"/>
      <c r="C28" s="21">
        <v>4300</v>
      </c>
      <c r="D28" s="21" t="s">
        <v>20</v>
      </c>
      <c r="E28" s="161">
        <v>49084</v>
      </c>
      <c r="F28" s="9"/>
      <c r="G28" s="9">
        <v>6530</v>
      </c>
      <c r="H28" s="187">
        <f t="shared" si="1"/>
        <v>42554</v>
      </c>
    </row>
    <row r="29" spans="1:8" ht="12.75">
      <c r="A29" s="27"/>
      <c r="B29" s="188"/>
      <c r="C29" s="39">
        <v>4350</v>
      </c>
      <c r="D29" s="39" t="s">
        <v>116</v>
      </c>
      <c r="E29" s="165">
        <v>3250</v>
      </c>
      <c r="F29" s="170"/>
      <c r="G29" s="170">
        <v>502</v>
      </c>
      <c r="H29" s="187">
        <f t="shared" si="1"/>
        <v>2748</v>
      </c>
    </row>
    <row r="30" spans="1:8" ht="25.5">
      <c r="A30" s="27"/>
      <c r="B30" s="188"/>
      <c r="C30" s="39">
        <v>4370</v>
      </c>
      <c r="D30" s="39" t="s">
        <v>111</v>
      </c>
      <c r="E30" s="165">
        <v>12750</v>
      </c>
      <c r="F30" s="170"/>
      <c r="G30" s="170">
        <v>23</v>
      </c>
      <c r="H30" s="187">
        <f t="shared" si="1"/>
        <v>12727</v>
      </c>
    </row>
    <row r="31" spans="1:8" ht="12.75">
      <c r="A31" s="27"/>
      <c r="B31" s="188"/>
      <c r="C31" s="39">
        <v>4410</v>
      </c>
      <c r="D31" s="39" t="s">
        <v>101</v>
      </c>
      <c r="E31" s="165">
        <v>1710</v>
      </c>
      <c r="F31" s="170"/>
      <c r="G31" s="170">
        <v>213</v>
      </c>
      <c r="H31" s="187">
        <f t="shared" si="1"/>
        <v>1497</v>
      </c>
    </row>
    <row r="32" spans="1:8" ht="25.5">
      <c r="A32" s="27"/>
      <c r="B32" s="188"/>
      <c r="C32" s="39">
        <v>4740</v>
      </c>
      <c r="D32" s="39" t="s">
        <v>112</v>
      </c>
      <c r="E32" s="165">
        <v>5900</v>
      </c>
      <c r="F32" s="170"/>
      <c r="G32" s="170">
        <v>1236</v>
      </c>
      <c r="H32" s="187">
        <f t="shared" si="1"/>
        <v>4664</v>
      </c>
    </row>
    <row r="33" spans="1:8" ht="43.5" customHeight="1">
      <c r="A33" s="27"/>
      <c r="B33" s="188"/>
      <c r="C33" s="39">
        <v>4750</v>
      </c>
      <c r="D33" s="39" t="s">
        <v>33</v>
      </c>
      <c r="E33" s="165">
        <v>2240</v>
      </c>
      <c r="F33" s="170">
        <v>210</v>
      </c>
      <c r="G33" s="170">
        <v>0</v>
      </c>
      <c r="H33" s="187">
        <f t="shared" si="1"/>
        <v>2450</v>
      </c>
    </row>
    <row r="34" spans="1:8" ht="16.5" customHeight="1">
      <c r="A34" s="27"/>
      <c r="B34" s="192">
        <v>80110</v>
      </c>
      <c r="C34" s="199" t="s">
        <v>113</v>
      </c>
      <c r="D34" s="200"/>
      <c r="E34" s="163">
        <v>2272314</v>
      </c>
      <c r="F34" s="25">
        <f>F35+F36+F37+F38+F39+F40</f>
        <v>1450</v>
      </c>
      <c r="G34" s="25">
        <f>G35+G36+G37+G38+G39+G40</f>
        <v>1450</v>
      </c>
      <c r="H34" s="163">
        <f t="shared" si="1"/>
        <v>2272314</v>
      </c>
    </row>
    <row r="35" spans="1:8" ht="25.5" customHeight="1">
      <c r="A35" s="27"/>
      <c r="B35" s="12"/>
      <c r="C35" s="190">
        <v>4210</v>
      </c>
      <c r="D35" s="191" t="s">
        <v>22</v>
      </c>
      <c r="E35" s="184">
        <v>211313</v>
      </c>
      <c r="F35" s="183"/>
      <c r="G35" s="183">
        <v>850</v>
      </c>
      <c r="H35" s="184">
        <f t="shared" si="1"/>
        <v>210463</v>
      </c>
    </row>
    <row r="36" spans="1:8" ht="16.5" customHeight="1">
      <c r="A36" s="27"/>
      <c r="B36" s="12"/>
      <c r="C36" s="21">
        <v>4260</v>
      </c>
      <c r="D36" s="21" t="s">
        <v>96</v>
      </c>
      <c r="E36" s="161">
        <v>22100</v>
      </c>
      <c r="F36" s="9">
        <v>800</v>
      </c>
      <c r="G36" s="9"/>
      <c r="H36" s="161">
        <f t="shared" si="1"/>
        <v>22900</v>
      </c>
    </row>
    <row r="37" spans="1:8" ht="16.5" customHeight="1">
      <c r="A37" s="27"/>
      <c r="B37" s="12"/>
      <c r="C37" s="21">
        <v>4270</v>
      </c>
      <c r="D37" s="21" t="s">
        <v>19</v>
      </c>
      <c r="E37" s="161">
        <v>19360</v>
      </c>
      <c r="F37" s="9"/>
      <c r="G37" s="9">
        <v>500</v>
      </c>
      <c r="H37" s="161">
        <f t="shared" si="1"/>
        <v>18860</v>
      </c>
    </row>
    <row r="38" spans="1:8" ht="16.5" customHeight="1">
      <c r="A38" s="27"/>
      <c r="B38" s="12"/>
      <c r="C38" s="21">
        <v>4300</v>
      </c>
      <c r="D38" s="21" t="s">
        <v>20</v>
      </c>
      <c r="E38" s="161">
        <v>20051</v>
      </c>
      <c r="F38" s="9">
        <v>550</v>
      </c>
      <c r="G38" s="9"/>
      <c r="H38" s="161">
        <f t="shared" si="1"/>
        <v>20601</v>
      </c>
    </row>
    <row r="39" spans="1:8" ht="15.75" customHeight="1">
      <c r="A39" s="27"/>
      <c r="B39" s="12"/>
      <c r="C39" s="21">
        <v>4410</v>
      </c>
      <c r="D39" s="21" t="s">
        <v>101</v>
      </c>
      <c r="E39" s="161">
        <v>1100</v>
      </c>
      <c r="F39" s="9"/>
      <c r="G39" s="9">
        <v>100</v>
      </c>
      <c r="H39" s="161">
        <f t="shared" si="1"/>
        <v>1000</v>
      </c>
    </row>
    <row r="40" spans="1:8" ht="28.5" customHeight="1">
      <c r="A40" s="27"/>
      <c r="B40" s="12"/>
      <c r="C40" s="21">
        <v>4740</v>
      </c>
      <c r="D40" s="21" t="s">
        <v>114</v>
      </c>
      <c r="E40" s="161">
        <v>1270</v>
      </c>
      <c r="F40" s="9">
        <v>100</v>
      </c>
      <c r="G40" s="9"/>
      <c r="H40" s="161">
        <f t="shared" si="1"/>
        <v>1370</v>
      </c>
    </row>
    <row r="41" spans="1:8" ht="15.75" customHeight="1">
      <c r="A41" s="27"/>
      <c r="B41" s="192">
        <v>80113</v>
      </c>
      <c r="C41" s="199" t="s">
        <v>121</v>
      </c>
      <c r="D41" s="200"/>
      <c r="E41" s="163">
        <v>600000</v>
      </c>
      <c r="F41" s="25">
        <f>F42+F43</f>
        <v>260</v>
      </c>
      <c r="G41" s="25">
        <f>G42+G43</f>
        <v>260</v>
      </c>
      <c r="H41" s="163">
        <f>E41+F41-G41</f>
        <v>600000</v>
      </c>
    </row>
    <row r="42" spans="1:8" ht="28.5" customHeight="1">
      <c r="A42" s="27"/>
      <c r="B42" s="12"/>
      <c r="C42" s="190">
        <v>4210</v>
      </c>
      <c r="D42" s="191" t="s">
        <v>22</v>
      </c>
      <c r="E42" s="184">
        <v>252000</v>
      </c>
      <c r="F42" s="183">
        <v>260</v>
      </c>
      <c r="G42" s="183"/>
      <c r="H42" s="184">
        <f>E42+F42-G42</f>
        <v>252260</v>
      </c>
    </row>
    <row r="43" spans="1:8" ht="17.25" customHeight="1" thickBot="1">
      <c r="A43" s="27"/>
      <c r="B43" s="12"/>
      <c r="C43" s="21">
        <v>4260</v>
      </c>
      <c r="D43" s="21" t="s">
        <v>96</v>
      </c>
      <c r="E43" s="161">
        <v>2000</v>
      </c>
      <c r="F43" s="9"/>
      <c r="G43" s="9">
        <v>260</v>
      </c>
      <c r="H43" s="161">
        <f>E43+F43-G43</f>
        <v>1740</v>
      </c>
    </row>
    <row r="44" spans="1:8" ht="14.25" thickBot="1" thickTop="1">
      <c r="A44" s="1">
        <v>852</v>
      </c>
      <c r="B44" s="222" t="s">
        <v>28</v>
      </c>
      <c r="C44" s="222"/>
      <c r="D44" s="222"/>
      <c r="E44" s="19">
        <v>3638850</v>
      </c>
      <c r="F44" s="36">
        <f>F45</f>
        <v>1200</v>
      </c>
      <c r="G44" s="36">
        <f>G45</f>
        <v>1200</v>
      </c>
      <c r="H44" s="2">
        <f t="shared" si="1"/>
        <v>3638850</v>
      </c>
    </row>
    <row r="45" spans="1:8" ht="22.5" customHeight="1" thickTop="1">
      <c r="A45" s="3"/>
      <c r="B45" s="4">
        <v>85219</v>
      </c>
      <c r="C45" s="223" t="s">
        <v>115</v>
      </c>
      <c r="D45" s="218"/>
      <c r="E45" s="168">
        <v>231000</v>
      </c>
      <c r="F45" s="163">
        <f>F46+F47</f>
        <v>1200</v>
      </c>
      <c r="G45" s="163">
        <f>G46+G47</f>
        <v>1200</v>
      </c>
      <c r="H45" s="163">
        <f t="shared" si="1"/>
        <v>231000</v>
      </c>
    </row>
    <row r="46" spans="1:8" ht="31.5" customHeight="1">
      <c r="A46" s="3"/>
      <c r="B46" s="174"/>
      <c r="C46" s="7">
        <v>4010</v>
      </c>
      <c r="D46" s="189" t="s">
        <v>56</v>
      </c>
      <c r="E46" s="161">
        <v>149000</v>
      </c>
      <c r="F46" s="161">
        <v>1200</v>
      </c>
      <c r="G46" s="161"/>
      <c r="H46" s="161">
        <f t="shared" si="1"/>
        <v>150200</v>
      </c>
    </row>
    <row r="47" spans="1:8" ht="27" customHeight="1" thickBot="1">
      <c r="A47" s="51"/>
      <c r="B47" s="51"/>
      <c r="C47" s="28">
        <v>4210</v>
      </c>
      <c r="D47" s="28" t="s">
        <v>22</v>
      </c>
      <c r="E47" s="162">
        <v>12230</v>
      </c>
      <c r="F47" s="162"/>
      <c r="G47" s="162">
        <v>1200</v>
      </c>
      <c r="H47" s="162">
        <f t="shared" si="1"/>
        <v>11030</v>
      </c>
    </row>
    <row r="48" spans="1:8" ht="26.25" customHeight="1" thickBot="1" thickTop="1">
      <c r="A48" s="1">
        <v>900</v>
      </c>
      <c r="B48" s="213" t="s">
        <v>35</v>
      </c>
      <c r="C48" s="214"/>
      <c r="D48" s="225"/>
      <c r="E48" s="19">
        <v>2250950</v>
      </c>
      <c r="F48" s="2">
        <f>F49+F51</f>
        <v>6000</v>
      </c>
      <c r="G48" s="2">
        <f>G49+G51</f>
        <v>6000</v>
      </c>
      <c r="H48" s="2">
        <f t="shared" si="1"/>
        <v>2250950</v>
      </c>
    </row>
    <row r="49" spans="1:8" ht="26.25" customHeight="1" thickTop="1">
      <c r="A49" s="201"/>
      <c r="B49" s="6">
        <v>90004</v>
      </c>
      <c r="C49" s="201" t="s">
        <v>95</v>
      </c>
      <c r="D49" s="224"/>
      <c r="E49" s="5">
        <v>210000</v>
      </c>
      <c r="F49" s="5">
        <f>F50</f>
        <v>0</v>
      </c>
      <c r="G49" s="5">
        <f>G50</f>
        <v>6000</v>
      </c>
      <c r="H49" s="5">
        <f t="shared" si="1"/>
        <v>204000</v>
      </c>
    </row>
    <row r="50" spans="1:8" ht="25.5">
      <c r="A50" s="202"/>
      <c r="B50" s="48"/>
      <c r="C50" s="7">
        <v>4210</v>
      </c>
      <c r="D50" s="21" t="s">
        <v>22</v>
      </c>
      <c r="E50" s="175">
        <v>85270</v>
      </c>
      <c r="F50" s="169"/>
      <c r="G50" s="169">
        <v>6000</v>
      </c>
      <c r="H50" s="169">
        <f t="shared" si="1"/>
        <v>79270</v>
      </c>
    </row>
    <row r="51" spans="1:8" ht="12.75">
      <c r="A51" s="205"/>
      <c r="B51" s="6">
        <v>90015</v>
      </c>
      <c r="C51" s="199" t="s">
        <v>36</v>
      </c>
      <c r="D51" s="199"/>
      <c r="E51" s="25">
        <v>160250</v>
      </c>
      <c r="F51" s="25">
        <f>F52</f>
        <v>6000</v>
      </c>
      <c r="G51" s="25">
        <f>G52</f>
        <v>0</v>
      </c>
      <c r="H51" s="25">
        <f t="shared" si="1"/>
        <v>166250</v>
      </c>
    </row>
    <row r="52" spans="1:8" ht="14.25" customHeight="1" thickBot="1">
      <c r="A52" s="206"/>
      <c r="B52" s="27"/>
      <c r="C52" s="16">
        <v>4260</v>
      </c>
      <c r="D52" s="8" t="s">
        <v>96</v>
      </c>
      <c r="E52" s="105">
        <v>92700</v>
      </c>
      <c r="F52" s="176">
        <v>6000</v>
      </c>
      <c r="G52" s="176"/>
      <c r="H52" s="176">
        <f t="shared" si="1"/>
        <v>98700</v>
      </c>
    </row>
    <row r="53" spans="1:8" ht="30.75" customHeight="1" thickBot="1" thickTop="1">
      <c r="A53" s="100">
        <v>921</v>
      </c>
      <c r="B53" s="213" t="s">
        <v>37</v>
      </c>
      <c r="C53" s="203"/>
      <c r="D53" s="204"/>
      <c r="E53" s="2">
        <v>541900</v>
      </c>
      <c r="F53" s="41">
        <f>F54</f>
        <v>260</v>
      </c>
      <c r="G53" s="41">
        <f>G54</f>
        <v>260</v>
      </c>
      <c r="H53" s="2">
        <f t="shared" si="1"/>
        <v>541900</v>
      </c>
    </row>
    <row r="54" spans="1:8" ht="27" customHeight="1" thickTop="1">
      <c r="A54" s="205"/>
      <c r="B54" s="4">
        <v>92109</v>
      </c>
      <c r="C54" s="217" t="s">
        <v>106</v>
      </c>
      <c r="D54" s="218"/>
      <c r="E54" s="168">
        <v>314430</v>
      </c>
      <c r="F54" s="168">
        <f>F55+F56</f>
        <v>260</v>
      </c>
      <c r="G54" s="168">
        <f>G55+G56</f>
        <v>260</v>
      </c>
      <c r="H54" s="159">
        <f t="shared" si="1"/>
        <v>314430</v>
      </c>
    </row>
    <row r="55" spans="1:8" ht="25.5" customHeight="1">
      <c r="A55" s="194"/>
      <c r="B55" s="219"/>
      <c r="C55" s="38">
        <v>4210</v>
      </c>
      <c r="D55" s="21" t="s">
        <v>22</v>
      </c>
      <c r="E55" s="160">
        <v>43700</v>
      </c>
      <c r="F55" s="21"/>
      <c r="G55" s="21">
        <v>260</v>
      </c>
      <c r="H55" s="161">
        <f t="shared" si="1"/>
        <v>43440</v>
      </c>
    </row>
    <row r="56" spans="1:8" ht="17.25" customHeight="1" thickBot="1">
      <c r="A56" s="195"/>
      <c r="B56" s="220"/>
      <c r="C56" s="210">
        <v>4300</v>
      </c>
      <c r="D56" s="28" t="s">
        <v>20</v>
      </c>
      <c r="E56" s="160">
        <v>3970</v>
      </c>
      <c r="F56" s="21">
        <v>260</v>
      </c>
      <c r="G56" s="21"/>
      <c r="H56" s="161">
        <f t="shared" si="1"/>
        <v>4230</v>
      </c>
    </row>
    <row r="57" spans="1:8" ht="14.25" thickBot="1" thickTop="1">
      <c r="A57" s="212"/>
      <c r="B57" s="193" t="s">
        <v>117</v>
      </c>
      <c r="C57" s="193"/>
      <c r="D57" s="193"/>
      <c r="E57" s="43">
        <f>E53+E48+E44+E22+E12+E18</f>
        <v>17072160</v>
      </c>
      <c r="F57" s="43">
        <f>F53+F48+F44+F22+F12+F18</f>
        <v>18900</v>
      </c>
      <c r="G57" s="43">
        <f>G53+G48+G44+G22+G12+G18</f>
        <v>18900</v>
      </c>
      <c r="H57" s="43">
        <f t="shared" si="1"/>
        <v>17072160</v>
      </c>
    </row>
    <row r="58" spans="1:8" ht="14.25" thickBot="1" thickTop="1">
      <c r="A58" s="209"/>
      <c r="B58" s="215" t="s">
        <v>118</v>
      </c>
      <c r="C58" s="216"/>
      <c r="D58" s="198"/>
      <c r="E58" s="211">
        <v>24235490</v>
      </c>
      <c r="F58" s="211">
        <f>F57</f>
        <v>18900</v>
      </c>
      <c r="G58" s="211">
        <f>G57</f>
        <v>18900</v>
      </c>
      <c r="H58" s="43">
        <f t="shared" si="1"/>
        <v>24235490</v>
      </c>
    </row>
    <row r="59" ht="13.5" thickTop="1"/>
  </sheetData>
  <mergeCells count="29">
    <mergeCell ref="G1:H1"/>
    <mergeCell ref="C13:D13"/>
    <mergeCell ref="G2:H2"/>
    <mergeCell ref="G3:H3"/>
    <mergeCell ref="G4:H4"/>
    <mergeCell ref="G5:H5"/>
    <mergeCell ref="G6:H6"/>
    <mergeCell ref="A54:A56"/>
    <mergeCell ref="C54:D54"/>
    <mergeCell ref="B55:B56"/>
    <mergeCell ref="A8:H8"/>
    <mergeCell ref="A9:H9"/>
    <mergeCell ref="B44:D44"/>
    <mergeCell ref="C45:D45"/>
    <mergeCell ref="C49:D49"/>
    <mergeCell ref="B48:D48"/>
    <mergeCell ref="C34:D34"/>
    <mergeCell ref="A49:A50"/>
    <mergeCell ref="B53:D53"/>
    <mergeCell ref="A51:A52"/>
    <mergeCell ref="C51:D51"/>
    <mergeCell ref="B22:D22"/>
    <mergeCell ref="B12:D12"/>
    <mergeCell ref="B58:D58"/>
    <mergeCell ref="B18:D18"/>
    <mergeCell ref="C19:D19"/>
    <mergeCell ref="C41:D41"/>
    <mergeCell ref="C23:D23"/>
    <mergeCell ref="B57:D5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23">
      <selection activeCell="E46" sqref="E46"/>
    </sheetView>
  </sheetViews>
  <sheetFormatPr defaultColWidth="9.00390625" defaultRowHeight="12.75"/>
  <cols>
    <col min="1" max="1" width="4.00390625" style="0" bestFit="1" customWidth="1"/>
    <col min="2" max="2" width="6.625" style="0" customWidth="1"/>
    <col min="3" max="3" width="4.875" style="0" customWidth="1"/>
    <col min="4" max="4" width="24.375" style="0" customWidth="1"/>
    <col min="5" max="5" width="10.375" style="0" customWidth="1"/>
    <col min="6" max="6" width="10.25390625" style="0" customWidth="1"/>
    <col min="8" max="8" width="12.75390625" style="0" customWidth="1"/>
  </cols>
  <sheetData>
    <row r="1" spans="1:8" ht="12.75">
      <c r="A1" s="47"/>
      <c r="B1" s="47"/>
      <c r="C1" s="45"/>
      <c r="D1" s="240" t="s">
        <v>2</v>
      </c>
      <c r="E1" s="240"/>
      <c r="F1" s="71"/>
      <c r="G1" s="46" t="s">
        <v>49</v>
      </c>
      <c r="H1" s="46"/>
    </row>
    <row r="2" spans="1:8" ht="12.75">
      <c r="A2" s="47"/>
      <c r="B2" s="47"/>
      <c r="C2" s="45"/>
      <c r="D2" s="240" t="s">
        <v>2</v>
      </c>
      <c r="E2" s="240"/>
      <c r="F2" s="71"/>
      <c r="G2" s="46" t="s">
        <v>103</v>
      </c>
      <c r="H2" s="46"/>
    </row>
    <row r="3" spans="1:8" ht="12.75">
      <c r="A3" s="47"/>
      <c r="B3" s="47"/>
      <c r="C3" s="45"/>
      <c r="D3" s="240" t="s">
        <v>2</v>
      </c>
      <c r="E3" s="240"/>
      <c r="F3" s="71"/>
      <c r="G3" s="46" t="s">
        <v>0</v>
      </c>
      <c r="H3" s="46"/>
    </row>
    <row r="4" spans="1:8" ht="12.75">
      <c r="A4" s="47"/>
      <c r="B4" s="47"/>
      <c r="C4" s="45"/>
      <c r="D4" s="240" t="s">
        <v>2</v>
      </c>
      <c r="E4" s="240"/>
      <c r="F4" s="71"/>
      <c r="G4" s="46" t="s">
        <v>107</v>
      </c>
      <c r="H4" s="46"/>
    </row>
    <row r="5" spans="1:8" ht="12.75">
      <c r="A5" s="47"/>
      <c r="B5" s="47"/>
      <c r="C5" s="45"/>
      <c r="D5" s="240" t="s">
        <v>2</v>
      </c>
      <c r="E5" s="240"/>
      <c r="F5" s="71"/>
      <c r="G5" s="46" t="s">
        <v>1</v>
      </c>
      <c r="H5" s="46"/>
    </row>
    <row r="6" spans="1:8" ht="12.75">
      <c r="A6" s="47"/>
      <c r="B6" s="47"/>
      <c r="C6" s="45"/>
      <c r="D6" s="240" t="s">
        <v>2</v>
      </c>
      <c r="E6" s="240"/>
      <c r="F6" s="71"/>
      <c r="G6" s="46" t="s">
        <v>38</v>
      </c>
      <c r="H6" s="46"/>
    </row>
    <row r="7" spans="1:8" ht="12.75">
      <c r="A7" s="47"/>
      <c r="B7" s="47"/>
      <c r="C7" s="45"/>
      <c r="D7" s="46"/>
      <c r="E7" s="45"/>
      <c r="F7" s="71"/>
      <c r="G7" s="71"/>
      <c r="H7" s="71"/>
    </row>
    <row r="8" spans="1:8" ht="12.75">
      <c r="A8" s="241" t="s">
        <v>50</v>
      </c>
      <c r="B8" s="241"/>
      <c r="C8" s="241"/>
      <c r="D8" s="241"/>
      <c r="E8" s="241"/>
      <c r="F8" s="241"/>
      <c r="G8" s="241"/>
      <c r="H8" s="241"/>
    </row>
    <row r="9" spans="1:8" ht="12.75">
      <c r="A9" s="241" t="s">
        <v>39</v>
      </c>
      <c r="B9" s="241"/>
      <c r="C9" s="241"/>
      <c r="D9" s="241"/>
      <c r="E9" s="241"/>
      <c r="F9" s="241"/>
      <c r="G9" s="241"/>
      <c r="H9" s="241"/>
    </row>
    <row r="10" spans="1:8" ht="12.75">
      <c r="A10" s="47"/>
      <c r="B10" s="47"/>
      <c r="C10" s="45"/>
      <c r="D10" s="46"/>
      <c r="E10" s="45"/>
      <c r="F10" s="71"/>
      <c r="G10" s="71"/>
      <c r="H10" s="71"/>
    </row>
    <row r="11" spans="1:8" ht="26.25" thickBot="1">
      <c r="A11" s="17" t="s">
        <v>3</v>
      </c>
      <c r="B11" s="17" t="s">
        <v>4</v>
      </c>
      <c r="C11" s="17" t="s">
        <v>5</v>
      </c>
      <c r="D11" s="17" t="s">
        <v>17</v>
      </c>
      <c r="E11" s="72" t="s">
        <v>40</v>
      </c>
      <c r="F11" s="48" t="s">
        <v>6</v>
      </c>
      <c r="G11" s="48" t="s">
        <v>7</v>
      </c>
      <c r="H11" s="48" t="s">
        <v>8</v>
      </c>
    </row>
    <row r="12" spans="1:8" ht="14.25" thickBot="1" thickTop="1">
      <c r="A12" s="73" t="s">
        <v>41</v>
      </c>
      <c r="B12" s="213" t="s">
        <v>51</v>
      </c>
      <c r="C12" s="214"/>
      <c r="D12" s="214"/>
      <c r="E12" s="36">
        <f>E13</f>
        <v>374107</v>
      </c>
      <c r="F12" s="41">
        <f>F13</f>
        <v>0</v>
      </c>
      <c r="G12" s="41">
        <f>G13</f>
        <v>0</v>
      </c>
      <c r="H12" s="41">
        <f aca="true" t="shared" si="0" ref="H12:H68">E12+F12-G12</f>
        <v>374107</v>
      </c>
    </row>
    <row r="13" spans="1:8" ht="13.5" thickTop="1">
      <c r="A13" s="23"/>
      <c r="B13" s="6" t="s">
        <v>42</v>
      </c>
      <c r="C13" s="227" t="s">
        <v>52</v>
      </c>
      <c r="D13" s="228"/>
      <c r="E13" s="74">
        <v>374107</v>
      </c>
      <c r="F13" s="32">
        <f>F14+F15+F16+F17+F18+F19+F20</f>
        <v>0</v>
      </c>
      <c r="G13" s="32">
        <f>G14+G15+G16+G17+G18+G19+G20</f>
        <v>0</v>
      </c>
      <c r="H13" s="32">
        <f t="shared" si="0"/>
        <v>374107</v>
      </c>
    </row>
    <row r="14" spans="1:8" ht="27" customHeight="1">
      <c r="A14" s="23"/>
      <c r="B14" s="20"/>
      <c r="C14" s="21">
        <v>4110</v>
      </c>
      <c r="D14" s="39" t="s">
        <v>53</v>
      </c>
      <c r="E14" s="75">
        <v>308</v>
      </c>
      <c r="F14" s="30"/>
      <c r="G14" s="30">
        <v>0</v>
      </c>
      <c r="H14" s="30">
        <f t="shared" si="0"/>
        <v>308</v>
      </c>
    </row>
    <row r="15" spans="1:8" ht="15" customHeight="1">
      <c r="A15" s="23"/>
      <c r="B15" s="20"/>
      <c r="C15" s="21">
        <v>4120</v>
      </c>
      <c r="D15" s="22" t="s">
        <v>54</v>
      </c>
      <c r="E15" s="75">
        <v>44</v>
      </c>
      <c r="F15" s="30"/>
      <c r="G15" s="30">
        <v>0</v>
      </c>
      <c r="H15" s="30">
        <f t="shared" si="0"/>
        <v>44</v>
      </c>
    </row>
    <row r="16" spans="1:8" ht="16.5" customHeight="1">
      <c r="A16" s="23"/>
      <c r="B16" s="20"/>
      <c r="C16" s="21">
        <v>4170</v>
      </c>
      <c r="D16" s="21" t="s">
        <v>55</v>
      </c>
      <c r="E16" s="75">
        <v>1790</v>
      </c>
      <c r="F16" s="30"/>
      <c r="G16" s="30">
        <v>0</v>
      </c>
      <c r="H16" s="30">
        <f t="shared" si="0"/>
        <v>1790</v>
      </c>
    </row>
    <row r="17" spans="1:8" ht="27" customHeight="1">
      <c r="A17" s="23"/>
      <c r="B17" s="20"/>
      <c r="C17" s="21">
        <v>4210</v>
      </c>
      <c r="D17" s="76" t="s">
        <v>22</v>
      </c>
      <c r="E17" s="75">
        <v>945</v>
      </c>
      <c r="F17" s="30"/>
      <c r="G17" s="30">
        <v>0</v>
      </c>
      <c r="H17" s="30">
        <f t="shared" si="0"/>
        <v>945</v>
      </c>
    </row>
    <row r="18" spans="1:8" ht="15.75" customHeight="1">
      <c r="A18" s="23"/>
      <c r="B18" s="20"/>
      <c r="C18" s="21">
        <v>4300</v>
      </c>
      <c r="D18" s="21" t="s">
        <v>31</v>
      </c>
      <c r="E18" s="30">
        <v>4178</v>
      </c>
      <c r="F18" s="30"/>
      <c r="G18" s="30">
        <v>0</v>
      </c>
      <c r="H18" s="30">
        <f t="shared" si="0"/>
        <v>4178</v>
      </c>
    </row>
    <row r="19" spans="1:8" ht="13.5" customHeight="1">
      <c r="A19" s="4"/>
      <c r="B19" s="42"/>
      <c r="C19" s="8">
        <v>4430</v>
      </c>
      <c r="D19" s="173" t="s">
        <v>27</v>
      </c>
      <c r="E19" s="75">
        <v>366795</v>
      </c>
      <c r="F19" s="29"/>
      <c r="G19" s="29">
        <v>0</v>
      </c>
      <c r="H19" s="29">
        <f t="shared" si="0"/>
        <v>366795</v>
      </c>
    </row>
    <row r="20" spans="1:8" ht="54.75" customHeight="1" thickBot="1">
      <c r="A20" s="51"/>
      <c r="B20" s="52"/>
      <c r="C20" s="11">
        <v>4740</v>
      </c>
      <c r="D20" s="11" t="s">
        <v>70</v>
      </c>
      <c r="E20" s="166">
        <v>47</v>
      </c>
      <c r="F20" s="172"/>
      <c r="G20" s="11"/>
      <c r="H20" s="167">
        <f t="shared" si="0"/>
        <v>47</v>
      </c>
    </row>
    <row r="21" spans="1:8" ht="14.25" thickBot="1" thickTop="1">
      <c r="A21" s="10">
        <v>750</v>
      </c>
      <c r="B21" s="237" t="s">
        <v>21</v>
      </c>
      <c r="C21" s="238"/>
      <c r="D21" s="239"/>
      <c r="E21" s="77">
        <f>E22</f>
        <v>93885</v>
      </c>
      <c r="F21" s="171">
        <f>F22</f>
        <v>0</v>
      </c>
      <c r="G21" s="171">
        <f>G22</f>
        <v>0</v>
      </c>
      <c r="H21" s="171">
        <f t="shared" si="0"/>
        <v>93885</v>
      </c>
    </row>
    <row r="22" spans="1:8" ht="13.5" thickTop="1">
      <c r="A22" s="27"/>
      <c r="B22" s="79">
        <v>75011</v>
      </c>
      <c r="C22" s="231" t="s">
        <v>44</v>
      </c>
      <c r="D22" s="208"/>
      <c r="E22" s="80">
        <f>E23+E24+E25+E26+E27</f>
        <v>93885</v>
      </c>
      <c r="F22" s="81">
        <f>F23+F24+F25+F26+F27</f>
        <v>0</v>
      </c>
      <c r="G22" s="81">
        <f>G23+G24+G25+G26+G27</f>
        <v>0</v>
      </c>
      <c r="H22" s="82">
        <f t="shared" si="0"/>
        <v>93885</v>
      </c>
    </row>
    <row r="23" spans="1:8" ht="27" customHeight="1">
      <c r="A23" s="27"/>
      <c r="B23" s="37"/>
      <c r="C23" s="7">
        <v>4010</v>
      </c>
      <c r="D23" s="21" t="s">
        <v>56</v>
      </c>
      <c r="E23" s="83">
        <v>71079</v>
      </c>
      <c r="F23" s="84"/>
      <c r="G23" s="84">
        <v>0</v>
      </c>
      <c r="H23" s="84">
        <f t="shared" si="0"/>
        <v>71079</v>
      </c>
    </row>
    <row r="24" spans="1:8" ht="27" customHeight="1">
      <c r="A24" s="27"/>
      <c r="B24" s="27"/>
      <c r="C24" s="7">
        <v>4040</v>
      </c>
      <c r="D24" s="21" t="s">
        <v>57</v>
      </c>
      <c r="E24" s="83">
        <v>5500</v>
      </c>
      <c r="F24" s="84">
        <v>0</v>
      </c>
      <c r="G24" s="84">
        <v>0</v>
      </c>
      <c r="H24" s="84">
        <f t="shared" si="0"/>
        <v>5500</v>
      </c>
    </row>
    <row r="25" spans="1:8" ht="27.75" customHeight="1">
      <c r="A25" s="27"/>
      <c r="B25" s="27"/>
      <c r="C25" s="7">
        <v>4110</v>
      </c>
      <c r="D25" s="21" t="s">
        <v>58</v>
      </c>
      <c r="E25" s="83">
        <v>12843</v>
      </c>
      <c r="F25" s="84"/>
      <c r="G25" s="84">
        <v>0</v>
      </c>
      <c r="H25" s="84">
        <f t="shared" si="0"/>
        <v>12843</v>
      </c>
    </row>
    <row r="26" spans="1:8" ht="13.5" customHeight="1">
      <c r="A26" s="27"/>
      <c r="B26" s="27"/>
      <c r="C26" s="7">
        <v>4120</v>
      </c>
      <c r="D26" s="21" t="s">
        <v>54</v>
      </c>
      <c r="E26" s="83">
        <v>2063</v>
      </c>
      <c r="F26" s="84"/>
      <c r="G26" s="84">
        <v>0</v>
      </c>
      <c r="H26" s="84">
        <f t="shared" si="0"/>
        <v>2063</v>
      </c>
    </row>
    <row r="27" spans="1:8" ht="26.25" customHeight="1" thickBot="1">
      <c r="A27" s="27"/>
      <c r="B27" s="27"/>
      <c r="C27" s="85">
        <v>4440</v>
      </c>
      <c r="D27" s="39" t="s">
        <v>59</v>
      </c>
      <c r="E27" s="86">
        <v>2400</v>
      </c>
      <c r="F27" s="87">
        <v>0</v>
      </c>
      <c r="G27" s="87">
        <v>0</v>
      </c>
      <c r="H27" s="87">
        <f t="shared" si="0"/>
        <v>2400</v>
      </c>
    </row>
    <row r="28" spans="1:8" ht="14.25" thickBot="1" thickTop="1">
      <c r="A28" s="88">
        <v>751</v>
      </c>
      <c r="B28" s="235" t="s">
        <v>9</v>
      </c>
      <c r="C28" s="214"/>
      <c r="D28" s="236"/>
      <c r="E28" s="89">
        <v>20535</v>
      </c>
      <c r="F28" s="78">
        <f>F29+F30+F31+F32+F33</f>
        <v>240</v>
      </c>
      <c r="G28" s="78">
        <f>G29+G30+G31+G32+G33</f>
        <v>240</v>
      </c>
      <c r="H28" s="78">
        <f t="shared" si="0"/>
        <v>20535</v>
      </c>
    </row>
    <row r="29" spans="1:8" ht="13.5" thickTop="1">
      <c r="A29" s="27"/>
      <c r="B29" s="90">
        <v>75101</v>
      </c>
      <c r="C29" s="231" t="s">
        <v>60</v>
      </c>
      <c r="D29" s="208"/>
      <c r="E29" s="80">
        <f>E30+E31+E32+E33</f>
        <v>1500</v>
      </c>
      <c r="F29" s="81">
        <v>0</v>
      </c>
      <c r="G29" s="81">
        <v>0</v>
      </c>
      <c r="H29" s="82">
        <f t="shared" si="0"/>
        <v>1500</v>
      </c>
    </row>
    <row r="30" spans="1:8" ht="27" customHeight="1">
      <c r="A30" s="27"/>
      <c r="B30" s="27"/>
      <c r="C30" s="7">
        <v>4110</v>
      </c>
      <c r="D30" s="21" t="s">
        <v>58</v>
      </c>
      <c r="E30" s="91">
        <v>121</v>
      </c>
      <c r="F30" s="84">
        <v>0</v>
      </c>
      <c r="G30" s="196">
        <v>35</v>
      </c>
      <c r="H30" s="84">
        <f t="shared" si="0"/>
        <v>86</v>
      </c>
    </row>
    <row r="31" spans="1:8" ht="16.5" customHeight="1">
      <c r="A31" s="27"/>
      <c r="B31" s="27"/>
      <c r="C31" s="7">
        <v>4120</v>
      </c>
      <c r="D31" s="21" t="s">
        <v>54</v>
      </c>
      <c r="E31" s="91">
        <v>18</v>
      </c>
      <c r="F31" s="84">
        <v>0</v>
      </c>
      <c r="G31" s="196">
        <v>5</v>
      </c>
      <c r="H31" s="84">
        <f t="shared" si="0"/>
        <v>13</v>
      </c>
    </row>
    <row r="32" spans="1:8" ht="15" customHeight="1">
      <c r="A32" s="27"/>
      <c r="B32" s="27"/>
      <c r="C32" s="85">
        <v>4170</v>
      </c>
      <c r="D32" s="39" t="s">
        <v>55</v>
      </c>
      <c r="E32" s="92">
        <v>700</v>
      </c>
      <c r="F32" s="87">
        <v>0</v>
      </c>
      <c r="G32" s="197">
        <v>200</v>
      </c>
      <c r="H32" s="87">
        <f t="shared" si="0"/>
        <v>500</v>
      </c>
    </row>
    <row r="33" spans="1:8" ht="27" customHeight="1">
      <c r="A33" s="93"/>
      <c r="B33" s="93"/>
      <c r="C33" s="7">
        <v>4210</v>
      </c>
      <c r="D33" s="21" t="s">
        <v>22</v>
      </c>
      <c r="E33" s="94">
        <v>661</v>
      </c>
      <c r="F33" s="84">
        <v>240</v>
      </c>
      <c r="G33" s="196">
        <v>0</v>
      </c>
      <c r="H33" s="84">
        <f t="shared" si="0"/>
        <v>901</v>
      </c>
    </row>
    <row r="34" spans="1:8" ht="12.75">
      <c r="A34" s="37"/>
      <c r="B34" s="6">
        <v>75108</v>
      </c>
      <c r="C34" s="199" t="s">
        <v>10</v>
      </c>
      <c r="D34" s="199"/>
      <c r="E34" s="95">
        <v>19035</v>
      </c>
      <c r="F34" s="32">
        <f>F35+F36+F37+F38+F39+F40+F41+F42</f>
        <v>0</v>
      </c>
      <c r="G34" s="32">
        <f>G35+G36+G37+G38+G39+G40+G41+G42</f>
        <v>0</v>
      </c>
      <c r="H34" s="95">
        <f aca="true" t="shared" si="1" ref="H34:H40">E34+F34-G34</f>
        <v>19035</v>
      </c>
    </row>
    <row r="35" spans="1:8" ht="27" customHeight="1">
      <c r="A35" s="12"/>
      <c r="B35" s="48"/>
      <c r="C35" s="7">
        <v>3030</v>
      </c>
      <c r="D35" s="7" t="s">
        <v>61</v>
      </c>
      <c r="E35" s="96">
        <v>8910</v>
      </c>
      <c r="F35" s="29"/>
      <c r="G35" s="29"/>
      <c r="H35" s="96">
        <f t="shared" si="1"/>
        <v>8910</v>
      </c>
    </row>
    <row r="36" spans="1:8" ht="27" customHeight="1">
      <c r="A36" s="12"/>
      <c r="B36" s="3"/>
      <c r="C36" s="31">
        <v>4110</v>
      </c>
      <c r="D36" s="22" t="s">
        <v>58</v>
      </c>
      <c r="E36" s="96">
        <v>686</v>
      </c>
      <c r="F36" s="29"/>
      <c r="G36" s="29"/>
      <c r="H36" s="96">
        <f t="shared" si="1"/>
        <v>686</v>
      </c>
    </row>
    <row r="37" spans="1:8" ht="16.5" customHeight="1">
      <c r="A37" s="12"/>
      <c r="B37" s="3"/>
      <c r="C37" s="31">
        <v>4120</v>
      </c>
      <c r="D37" s="22" t="s">
        <v>92</v>
      </c>
      <c r="E37" s="96">
        <v>92</v>
      </c>
      <c r="F37" s="29"/>
      <c r="G37" s="29"/>
      <c r="H37" s="96">
        <f t="shared" si="1"/>
        <v>92</v>
      </c>
    </row>
    <row r="38" spans="1:8" ht="16.5" customHeight="1">
      <c r="A38" s="12"/>
      <c r="B38" s="3"/>
      <c r="C38" s="76">
        <v>4170</v>
      </c>
      <c r="D38" s="21" t="s">
        <v>55</v>
      </c>
      <c r="E38" s="96">
        <v>4940</v>
      </c>
      <c r="F38" s="29"/>
      <c r="G38" s="29"/>
      <c r="H38" s="96">
        <f t="shared" si="1"/>
        <v>4940</v>
      </c>
    </row>
    <row r="39" spans="1:8" ht="26.25" customHeight="1">
      <c r="A39" s="12"/>
      <c r="B39" s="27"/>
      <c r="C39" s="8">
        <v>4210</v>
      </c>
      <c r="D39" s="8" t="s">
        <v>22</v>
      </c>
      <c r="E39" s="96">
        <v>3618</v>
      </c>
      <c r="F39" s="29"/>
      <c r="G39" s="29"/>
      <c r="H39" s="96">
        <f t="shared" si="1"/>
        <v>3618</v>
      </c>
    </row>
    <row r="40" spans="1:8" ht="15" customHeight="1">
      <c r="A40" s="12"/>
      <c r="B40" s="27"/>
      <c r="C40" s="31">
        <v>4300</v>
      </c>
      <c r="D40" s="22" t="s">
        <v>20</v>
      </c>
      <c r="E40" s="97">
        <v>175</v>
      </c>
      <c r="F40" s="30"/>
      <c r="G40" s="30"/>
      <c r="H40" s="97">
        <f t="shared" si="1"/>
        <v>175</v>
      </c>
    </row>
    <row r="41" spans="1:8" ht="15" customHeight="1">
      <c r="A41" s="12"/>
      <c r="B41" s="27"/>
      <c r="C41" s="31" t="s">
        <v>23</v>
      </c>
      <c r="D41" s="22" t="s">
        <v>24</v>
      </c>
      <c r="E41" s="96">
        <v>488</v>
      </c>
      <c r="F41" s="29"/>
      <c r="G41" s="29"/>
      <c r="H41" s="96">
        <f>E41++F41-G41</f>
        <v>488</v>
      </c>
    </row>
    <row r="42" spans="1:8" ht="51.75" customHeight="1" thickBot="1">
      <c r="A42" s="10"/>
      <c r="B42" s="24"/>
      <c r="C42" s="33" t="s">
        <v>25</v>
      </c>
      <c r="D42" s="34" t="s">
        <v>26</v>
      </c>
      <c r="E42" s="98">
        <v>126</v>
      </c>
      <c r="F42" s="35"/>
      <c r="G42" s="35"/>
      <c r="H42" s="99">
        <f>E42+F42-G42</f>
        <v>126</v>
      </c>
    </row>
    <row r="43" spans="1:8" ht="14.25" thickBot="1" thickTop="1">
      <c r="A43" s="88">
        <v>852</v>
      </c>
      <c r="B43" s="235" t="s">
        <v>28</v>
      </c>
      <c r="C43" s="214"/>
      <c r="D43" s="236"/>
      <c r="E43" s="89">
        <v>2853616</v>
      </c>
      <c r="F43" s="78">
        <f>F44+F66</f>
        <v>6615</v>
      </c>
      <c r="G43" s="177">
        <f>G44+G62+G64+G66</f>
        <v>6615</v>
      </c>
      <c r="H43" s="78">
        <f t="shared" si="0"/>
        <v>2853616</v>
      </c>
    </row>
    <row r="44" spans="1:8" ht="13.5" thickTop="1">
      <c r="A44" s="230"/>
      <c r="B44" s="4">
        <v>85212</v>
      </c>
      <c r="C44" s="231" t="s">
        <v>29</v>
      </c>
      <c r="D44" s="208"/>
      <c r="E44" s="80">
        <v>2717140</v>
      </c>
      <c r="F44" s="80">
        <f>F45+F46+F47+F48+F49+F50+F51+F52+F53+F54+F55+F56+F57+F58+F59+F60+F61</f>
        <v>6615</v>
      </c>
      <c r="G44" s="80">
        <f>G45+G46+G47+G48+G49+G50+G51+G52+G53+G54+G55+G56+G57+G58+G59+G60+G61</f>
        <v>6615</v>
      </c>
      <c r="H44" s="101">
        <f t="shared" si="0"/>
        <v>2717140</v>
      </c>
    </row>
    <row r="45" spans="1:8" ht="14.25" customHeight="1">
      <c r="A45" s="201"/>
      <c r="B45" s="232"/>
      <c r="C45" s="7">
        <v>3110</v>
      </c>
      <c r="D45" s="102" t="s">
        <v>62</v>
      </c>
      <c r="E45" s="83">
        <v>2597974</v>
      </c>
      <c r="F45" s="84">
        <v>0</v>
      </c>
      <c r="G45" s="84"/>
      <c r="H45" s="103">
        <f t="shared" si="0"/>
        <v>2597974</v>
      </c>
    </row>
    <row r="46" spans="1:8" ht="39.75" customHeight="1">
      <c r="A46" s="201"/>
      <c r="B46" s="233"/>
      <c r="C46" s="7">
        <v>4110</v>
      </c>
      <c r="D46" s="102" t="s">
        <v>108</v>
      </c>
      <c r="E46" s="83">
        <v>38350</v>
      </c>
      <c r="F46" s="84"/>
      <c r="G46" s="84">
        <v>2000</v>
      </c>
      <c r="H46" s="84">
        <f t="shared" si="0"/>
        <v>36350</v>
      </c>
    </row>
    <row r="47" spans="1:8" ht="27" customHeight="1">
      <c r="A47" s="201"/>
      <c r="B47" s="233"/>
      <c r="C47" s="7">
        <v>4010</v>
      </c>
      <c r="D47" s="102" t="s">
        <v>63</v>
      </c>
      <c r="E47" s="83">
        <v>36430</v>
      </c>
      <c r="F47" s="84"/>
      <c r="G47" s="84">
        <v>2000</v>
      </c>
      <c r="H47" s="84">
        <f t="shared" si="0"/>
        <v>34430</v>
      </c>
    </row>
    <row r="48" spans="1:8" ht="26.25" customHeight="1">
      <c r="A48" s="201"/>
      <c r="B48" s="233"/>
      <c r="C48" s="7">
        <v>4040</v>
      </c>
      <c r="D48" s="102" t="s">
        <v>64</v>
      </c>
      <c r="E48" s="83">
        <v>1092</v>
      </c>
      <c r="F48" s="84"/>
      <c r="G48" s="84"/>
      <c r="H48" s="84">
        <f t="shared" si="0"/>
        <v>1092</v>
      </c>
    </row>
    <row r="49" spans="1:8" ht="16.5" customHeight="1">
      <c r="A49" s="201"/>
      <c r="B49" s="233"/>
      <c r="C49" s="7">
        <v>4120</v>
      </c>
      <c r="D49" s="102" t="s">
        <v>54</v>
      </c>
      <c r="E49" s="83">
        <v>1400</v>
      </c>
      <c r="F49" s="84"/>
      <c r="G49" s="84"/>
      <c r="H49" s="84">
        <f t="shared" si="0"/>
        <v>1400</v>
      </c>
    </row>
    <row r="50" spans="1:8" ht="12.75" customHeight="1">
      <c r="A50" s="201"/>
      <c r="B50" s="233"/>
      <c r="C50" s="7">
        <v>4140</v>
      </c>
      <c r="D50" s="102" t="s">
        <v>65</v>
      </c>
      <c r="E50" s="83">
        <v>1900</v>
      </c>
      <c r="F50" s="84"/>
      <c r="G50" s="84">
        <v>725</v>
      </c>
      <c r="H50" s="84">
        <f t="shared" si="0"/>
        <v>1175</v>
      </c>
    </row>
    <row r="51" spans="1:8" ht="15" customHeight="1">
      <c r="A51" s="201"/>
      <c r="B51" s="233"/>
      <c r="C51" s="7">
        <v>4170</v>
      </c>
      <c r="D51" s="102" t="s">
        <v>55</v>
      </c>
      <c r="E51" s="83">
        <v>1600</v>
      </c>
      <c r="F51" s="84"/>
      <c r="G51" s="84">
        <v>1000</v>
      </c>
      <c r="H51" s="84">
        <f>E51+F51-G51</f>
        <v>600</v>
      </c>
    </row>
    <row r="52" spans="1:8" ht="27" customHeight="1">
      <c r="A52" s="201"/>
      <c r="B52" s="233"/>
      <c r="C52" s="7">
        <v>4210</v>
      </c>
      <c r="D52" s="102" t="s">
        <v>22</v>
      </c>
      <c r="E52" s="83">
        <v>15926</v>
      </c>
      <c r="F52" s="84">
        <v>5515</v>
      </c>
      <c r="G52" s="84"/>
      <c r="H52" s="84">
        <f t="shared" si="0"/>
        <v>21441</v>
      </c>
    </row>
    <row r="53" spans="1:8" ht="15" customHeight="1">
      <c r="A53" s="201"/>
      <c r="B53" s="233"/>
      <c r="C53" s="7">
        <v>4270</v>
      </c>
      <c r="D53" s="102" t="s">
        <v>19</v>
      </c>
      <c r="E53" s="83">
        <v>5300</v>
      </c>
      <c r="F53" s="84"/>
      <c r="G53" s="84"/>
      <c r="H53" s="84">
        <f t="shared" si="0"/>
        <v>5300</v>
      </c>
    </row>
    <row r="54" spans="1:8" ht="14.25" customHeight="1">
      <c r="A54" s="201"/>
      <c r="B54" s="233"/>
      <c r="C54" s="7">
        <v>4280</v>
      </c>
      <c r="D54" s="102" t="s">
        <v>66</v>
      </c>
      <c r="E54" s="83">
        <v>25</v>
      </c>
      <c r="F54" s="84"/>
      <c r="G54" s="84"/>
      <c r="H54" s="84">
        <f t="shared" si="0"/>
        <v>25</v>
      </c>
    </row>
    <row r="55" spans="1:8" ht="14.25" customHeight="1">
      <c r="A55" s="201"/>
      <c r="B55" s="233"/>
      <c r="C55" s="7">
        <v>4300</v>
      </c>
      <c r="D55" s="102" t="s">
        <v>31</v>
      </c>
      <c r="E55" s="83">
        <v>5523</v>
      </c>
      <c r="F55" s="84">
        <v>1100</v>
      </c>
      <c r="G55" s="84"/>
      <c r="H55" s="84">
        <f t="shared" si="0"/>
        <v>6623</v>
      </c>
    </row>
    <row r="56" spans="1:8" ht="26.25" customHeight="1">
      <c r="A56" s="201"/>
      <c r="B56" s="233"/>
      <c r="C56" s="7">
        <v>4400</v>
      </c>
      <c r="D56" s="102" t="s">
        <v>67</v>
      </c>
      <c r="E56" s="83">
        <v>2520</v>
      </c>
      <c r="F56" s="84"/>
      <c r="G56" s="84">
        <v>890</v>
      </c>
      <c r="H56" s="84">
        <f t="shared" si="0"/>
        <v>1630</v>
      </c>
    </row>
    <row r="57" spans="1:8" ht="13.5" customHeight="1">
      <c r="A57" s="201"/>
      <c r="B57" s="233"/>
      <c r="C57" s="7">
        <v>4410</v>
      </c>
      <c r="D57" s="102" t="s">
        <v>68</v>
      </c>
      <c r="E57" s="83">
        <v>200</v>
      </c>
      <c r="F57" s="84"/>
      <c r="G57" s="84"/>
      <c r="H57" s="84">
        <f t="shared" si="0"/>
        <v>200</v>
      </c>
    </row>
    <row r="58" spans="1:8" ht="27" customHeight="1">
      <c r="A58" s="201"/>
      <c r="B58" s="233"/>
      <c r="C58" s="7">
        <v>4440</v>
      </c>
      <c r="D58" s="102" t="s">
        <v>59</v>
      </c>
      <c r="E58" s="83">
        <v>2500</v>
      </c>
      <c r="F58" s="84"/>
      <c r="G58" s="84"/>
      <c r="H58" s="87">
        <f t="shared" si="0"/>
        <v>2500</v>
      </c>
    </row>
    <row r="59" spans="1:8" ht="39" customHeight="1">
      <c r="A59" s="201"/>
      <c r="B59" s="224"/>
      <c r="C59" s="104">
        <v>4700</v>
      </c>
      <c r="D59" s="102" t="s">
        <v>69</v>
      </c>
      <c r="E59" s="105">
        <v>400</v>
      </c>
      <c r="F59" s="106"/>
      <c r="G59" s="106"/>
      <c r="H59" s="107">
        <f t="shared" si="0"/>
        <v>400</v>
      </c>
    </row>
    <row r="60" spans="1:8" ht="54" customHeight="1">
      <c r="A60" s="201"/>
      <c r="B60" s="224"/>
      <c r="C60" s="104">
        <v>4740</v>
      </c>
      <c r="D60" s="102" t="s">
        <v>70</v>
      </c>
      <c r="E60" s="108">
        <v>1000</v>
      </c>
      <c r="F60" s="67"/>
      <c r="G60" s="67"/>
      <c r="H60" s="70">
        <f t="shared" si="0"/>
        <v>1000</v>
      </c>
    </row>
    <row r="61" spans="1:8" ht="39.75" customHeight="1">
      <c r="A61" s="201"/>
      <c r="B61" s="234"/>
      <c r="C61" s="104">
        <v>4750</v>
      </c>
      <c r="D61" s="102" t="s">
        <v>33</v>
      </c>
      <c r="E61" s="108">
        <v>5000</v>
      </c>
      <c r="F61" s="67"/>
      <c r="G61" s="67"/>
      <c r="H61" s="70">
        <f t="shared" si="0"/>
        <v>5000</v>
      </c>
    </row>
    <row r="62" spans="1:8" ht="12.75">
      <c r="A62" s="201"/>
      <c r="B62" s="79">
        <v>85213</v>
      </c>
      <c r="C62" s="227" t="s">
        <v>45</v>
      </c>
      <c r="D62" s="228"/>
      <c r="E62" s="80">
        <f>E63</f>
        <v>11000</v>
      </c>
      <c r="F62" s="68">
        <f>F63</f>
        <v>0</v>
      </c>
      <c r="G62" s="68">
        <f>G63</f>
        <v>0</v>
      </c>
      <c r="H62" s="68">
        <f t="shared" si="0"/>
        <v>11000</v>
      </c>
    </row>
    <row r="63" spans="1:8" ht="51.75" customHeight="1">
      <c r="A63" s="27"/>
      <c r="B63" s="79"/>
      <c r="C63" s="7">
        <v>4130</v>
      </c>
      <c r="D63" s="21" t="s">
        <v>71</v>
      </c>
      <c r="E63" s="83">
        <v>11000</v>
      </c>
      <c r="F63" s="67">
        <v>0</v>
      </c>
      <c r="G63" s="67"/>
      <c r="H63" s="67">
        <f t="shared" si="0"/>
        <v>11000</v>
      </c>
    </row>
    <row r="64" spans="1:8" ht="12.75">
      <c r="A64" s="27"/>
      <c r="B64" s="93">
        <v>85214</v>
      </c>
      <c r="C64" s="227" t="s">
        <v>46</v>
      </c>
      <c r="D64" s="228"/>
      <c r="E64" s="109">
        <f>E65</f>
        <v>115300</v>
      </c>
      <c r="F64" s="68">
        <f>F65</f>
        <v>0</v>
      </c>
      <c r="G64" s="68">
        <f>G65</f>
        <v>0</v>
      </c>
      <c r="H64" s="68">
        <f t="shared" si="0"/>
        <v>115300</v>
      </c>
    </row>
    <row r="65" spans="1:8" ht="14.25" customHeight="1">
      <c r="A65" s="27"/>
      <c r="B65" s="37"/>
      <c r="C65" s="7">
        <v>3110</v>
      </c>
      <c r="D65" s="21" t="s">
        <v>72</v>
      </c>
      <c r="E65" s="83">
        <v>115300</v>
      </c>
      <c r="F65" s="87"/>
      <c r="G65" s="87"/>
      <c r="H65" s="87">
        <f t="shared" si="0"/>
        <v>115300</v>
      </c>
    </row>
    <row r="66" spans="1:8" ht="12.75">
      <c r="A66" s="24"/>
      <c r="B66" s="6">
        <v>85278</v>
      </c>
      <c r="C66" s="227" t="s">
        <v>73</v>
      </c>
      <c r="D66" s="228"/>
      <c r="E66" s="109">
        <f>E67</f>
        <v>10176</v>
      </c>
      <c r="F66" s="109">
        <f>F67</f>
        <v>0</v>
      </c>
      <c r="G66" s="109"/>
      <c r="H66" s="95">
        <f t="shared" si="0"/>
        <v>10176</v>
      </c>
    </row>
    <row r="67" spans="1:8" ht="14.25" customHeight="1" thickBot="1">
      <c r="A67" s="24"/>
      <c r="B67" s="17"/>
      <c r="C67" s="40">
        <v>3110</v>
      </c>
      <c r="D67" s="102" t="s">
        <v>62</v>
      </c>
      <c r="E67" s="83">
        <v>10176</v>
      </c>
      <c r="F67" s="83"/>
      <c r="G67" s="83"/>
      <c r="H67" s="97">
        <f t="shared" si="0"/>
        <v>10176</v>
      </c>
    </row>
    <row r="68" spans="1:8" ht="14.25" thickBot="1" thickTop="1">
      <c r="A68" s="88"/>
      <c r="B68" s="229" t="s">
        <v>12</v>
      </c>
      <c r="C68" s="214"/>
      <c r="D68" s="214"/>
      <c r="E68" s="89">
        <f>E43+E28+E21+E12</f>
        <v>3342143</v>
      </c>
      <c r="F68" s="89">
        <f>F43+F28+F12</f>
        <v>6855</v>
      </c>
      <c r="G68" s="89">
        <f>G43+G28+G21+G12</f>
        <v>6855</v>
      </c>
      <c r="H68" s="78">
        <f t="shared" si="0"/>
        <v>3342143</v>
      </c>
    </row>
    <row r="69" ht="13.5" thickTop="1"/>
  </sheetData>
  <mergeCells count="23">
    <mergeCell ref="D1:E1"/>
    <mergeCell ref="D2:E2"/>
    <mergeCell ref="D3:E3"/>
    <mergeCell ref="D4:E4"/>
    <mergeCell ref="D5:E5"/>
    <mergeCell ref="D6:E6"/>
    <mergeCell ref="A8:H8"/>
    <mergeCell ref="A9:H9"/>
    <mergeCell ref="B12:D12"/>
    <mergeCell ref="C13:D13"/>
    <mergeCell ref="B21:D21"/>
    <mergeCell ref="C22:D22"/>
    <mergeCell ref="B28:D28"/>
    <mergeCell ref="C29:D29"/>
    <mergeCell ref="C34:D34"/>
    <mergeCell ref="B43:D43"/>
    <mergeCell ref="C64:D64"/>
    <mergeCell ref="C66:D66"/>
    <mergeCell ref="B68:D68"/>
    <mergeCell ref="A44:A62"/>
    <mergeCell ref="C44:D44"/>
    <mergeCell ref="B45:B61"/>
    <mergeCell ref="C62:D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F1" sqref="F1:H2"/>
    </sheetView>
  </sheetViews>
  <sheetFormatPr defaultColWidth="9.00390625" defaultRowHeight="12.75"/>
  <cols>
    <col min="1" max="1" width="4.00390625" style="0" bestFit="1" customWidth="1"/>
    <col min="2" max="2" width="5.875" style="0" customWidth="1"/>
    <col min="3" max="3" width="4.875" style="0" customWidth="1"/>
    <col min="4" max="4" width="25.00390625" style="0" customWidth="1"/>
    <col min="5" max="5" width="10.75390625" style="0" customWidth="1"/>
    <col min="7" max="7" width="9.375" style="0" bestFit="1" customWidth="1"/>
    <col min="8" max="8" width="12.625" style="0" customWidth="1"/>
  </cols>
  <sheetData>
    <row r="1" spans="1:8" ht="12.75">
      <c r="A1" s="44"/>
      <c r="B1" s="44"/>
      <c r="C1" s="110"/>
      <c r="D1" s="111"/>
      <c r="E1" s="112" t="s">
        <v>2</v>
      </c>
      <c r="G1" s="46" t="s">
        <v>74</v>
      </c>
      <c r="H1" s="46"/>
    </row>
    <row r="2" spans="1:8" ht="12.75">
      <c r="A2" s="44"/>
      <c r="B2" s="44"/>
      <c r="C2" s="110"/>
      <c r="D2" s="264" t="s">
        <v>2</v>
      </c>
      <c r="E2" s="264"/>
      <c r="G2" s="46" t="s">
        <v>98</v>
      </c>
      <c r="H2" s="46"/>
    </row>
    <row r="3" spans="1:8" ht="12.75">
      <c r="A3" s="44"/>
      <c r="B3" s="44"/>
      <c r="C3" s="110"/>
      <c r="D3" s="264" t="s">
        <v>2</v>
      </c>
      <c r="E3" s="264"/>
      <c r="G3" s="46" t="s">
        <v>0</v>
      </c>
      <c r="H3" s="46"/>
    </row>
    <row r="4" spans="1:8" ht="12.75">
      <c r="A4" s="44"/>
      <c r="B4" s="44"/>
      <c r="C4" s="110"/>
      <c r="D4" s="264" t="s">
        <v>2</v>
      </c>
      <c r="E4" s="264"/>
      <c r="G4" s="46" t="s">
        <v>99</v>
      </c>
      <c r="H4" s="46"/>
    </row>
    <row r="5" spans="1:8" ht="12.75">
      <c r="A5" s="44"/>
      <c r="B5" s="44"/>
      <c r="C5" s="110"/>
      <c r="D5" s="264" t="s">
        <v>2</v>
      </c>
      <c r="E5" s="264"/>
      <c r="G5" s="46" t="s">
        <v>1</v>
      </c>
      <c r="H5" s="46"/>
    </row>
    <row r="6" spans="1:8" ht="12.75">
      <c r="A6" s="44"/>
      <c r="B6" s="44"/>
      <c r="C6" s="110"/>
      <c r="D6" s="264" t="s">
        <v>2</v>
      </c>
      <c r="E6" s="264"/>
      <c r="G6" s="46" t="s">
        <v>38</v>
      </c>
      <c r="H6" s="46"/>
    </row>
    <row r="7" spans="1:8" ht="12.75">
      <c r="A7" s="44"/>
      <c r="B7" s="44"/>
      <c r="C7" s="110"/>
      <c r="D7" s="264" t="s">
        <v>2</v>
      </c>
      <c r="E7" s="264"/>
      <c r="G7" s="256" t="s">
        <v>2</v>
      </c>
      <c r="H7" s="256"/>
    </row>
    <row r="8" spans="1:5" ht="12.75">
      <c r="A8" s="44"/>
      <c r="B8" s="44"/>
      <c r="C8" s="110"/>
      <c r="D8" s="46"/>
      <c r="E8" s="45"/>
    </row>
    <row r="9" spans="1:8" ht="15.75">
      <c r="A9" s="257" t="s">
        <v>75</v>
      </c>
      <c r="B9" s="257"/>
      <c r="C9" s="257"/>
      <c r="D9" s="257"/>
      <c r="E9" s="257"/>
      <c r="F9" s="257"/>
      <c r="G9" s="257"/>
      <c r="H9" s="257"/>
    </row>
    <row r="10" spans="1:8" ht="15.75">
      <c r="A10" s="257" t="s">
        <v>76</v>
      </c>
      <c r="B10" s="257"/>
      <c r="C10" s="257"/>
      <c r="D10" s="257"/>
      <c r="E10" s="257"/>
      <c r="F10" s="257"/>
      <c r="G10" s="257"/>
      <c r="H10" s="257"/>
    </row>
    <row r="11" spans="1:5" ht="15.75">
      <c r="A11" s="113"/>
      <c r="B11" s="113"/>
      <c r="C11" s="114"/>
      <c r="D11" s="115"/>
      <c r="E11" s="114"/>
    </row>
    <row r="12" spans="1:8" ht="26.25" thickBot="1">
      <c r="A12" s="116" t="s">
        <v>3</v>
      </c>
      <c r="B12" s="48" t="s">
        <v>4</v>
      </c>
      <c r="C12" s="48" t="s">
        <v>5</v>
      </c>
      <c r="D12" s="48" t="s">
        <v>17</v>
      </c>
      <c r="E12" s="48" t="s">
        <v>40</v>
      </c>
      <c r="F12" s="48" t="s">
        <v>6</v>
      </c>
      <c r="G12" s="48" t="s">
        <v>7</v>
      </c>
      <c r="H12" s="48" t="s">
        <v>8</v>
      </c>
    </row>
    <row r="13" spans="1:8" ht="14.25" thickBot="1" thickTop="1">
      <c r="A13" s="1">
        <v>801</v>
      </c>
      <c r="B13" s="213" t="s">
        <v>77</v>
      </c>
      <c r="C13" s="214"/>
      <c r="D13" s="225"/>
      <c r="E13" s="41">
        <v>127604</v>
      </c>
      <c r="F13" s="41">
        <f>F14+F16</f>
        <v>3620</v>
      </c>
      <c r="G13" s="41">
        <f>G14+G16</f>
        <v>0</v>
      </c>
      <c r="H13" s="41">
        <f aca="true" t="shared" si="0" ref="H13:H27">E13+F13-G13</f>
        <v>131224</v>
      </c>
    </row>
    <row r="14" spans="1:8" ht="13.5" thickTop="1">
      <c r="A14" s="100"/>
      <c r="B14" s="49">
        <v>80101</v>
      </c>
      <c r="C14" s="231" t="s">
        <v>78</v>
      </c>
      <c r="D14" s="208"/>
      <c r="E14" s="50">
        <f>E15</f>
        <v>35604</v>
      </c>
      <c r="F14" s="50">
        <f>F15</f>
        <v>0</v>
      </c>
      <c r="G14" s="50">
        <f>G15</f>
        <v>0</v>
      </c>
      <c r="H14" s="50">
        <f t="shared" si="0"/>
        <v>35604</v>
      </c>
    </row>
    <row r="15" spans="1:8" ht="39" customHeight="1" thickBot="1">
      <c r="A15" s="51"/>
      <c r="B15" s="48"/>
      <c r="C15" s="85">
        <v>2030</v>
      </c>
      <c r="D15" s="39" t="s">
        <v>11</v>
      </c>
      <c r="E15" s="117">
        <v>35604</v>
      </c>
      <c r="F15" s="117">
        <v>0</v>
      </c>
      <c r="G15" s="117"/>
      <c r="H15" s="117">
        <f t="shared" si="0"/>
        <v>35604</v>
      </c>
    </row>
    <row r="16" spans="1:8" ht="14.25" thickBot="1" thickTop="1">
      <c r="A16" s="51"/>
      <c r="B16" s="48">
        <v>80195</v>
      </c>
      <c r="C16" s="227" t="s">
        <v>43</v>
      </c>
      <c r="D16" s="263"/>
      <c r="E16" s="118">
        <f>E17</f>
        <v>92000</v>
      </c>
      <c r="F16" s="118">
        <f>F17</f>
        <v>3620</v>
      </c>
      <c r="G16" s="118">
        <f>G17</f>
        <v>0</v>
      </c>
      <c r="H16" s="118">
        <f>E16+F16-G16</f>
        <v>95620</v>
      </c>
    </row>
    <row r="17" spans="1:8" ht="40.5" customHeight="1" thickBot="1" thickTop="1">
      <c r="A17" s="51"/>
      <c r="B17" s="17"/>
      <c r="C17" s="62">
        <v>2030</v>
      </c>
      <c r="D17" s="28" t="s">
        <v>11</v>
      </c>
      <c r="E17" s="35">
        <v>92000</v>
      </c>
      <c r="F17" s="35">
        <v>3620</v>
      </c>
      <c r="G17" s="35">
        <v>0</v>
      </c>
      <c r="H17" s="119">
        <f>E17+F17-G17</f>
        <v>95620</v>
      </c>
    </row>
    <row r="18" spans="1:8" ht="14.25" thickBot="1" thickTop="1">
      <c r="A18" s="63">
        <v>852</v>
      </c>
      <c r="B18" s="258" t="s">
        <v>79</v>
      </c>
      <c r="C18" s="259"/>
      <c r="D18" s="260"/>
      <c r="E18" s="120">
        <f>E19+E21+E23</f>
        <v>417934</v>
      </c>
      <c r="F18" s="121">
        <f>F19+F21+F23</f>
        <v>0</v>
      </c>
      <c r="G18" s="121">
        <f>G19+G21+G23</f>
        <v>10000</v>
      </c>
      <c r="H18" s="64">
        <f t="shared" si="0"/>
        <v>407934</v>
      </c>
    </row>
    <row r="19" spans="1:8" ht="13.5" thickTop="1">
      <c r="A19" s="54"/>
      <c r="B19" s="58">
        <v>85214</v>
      </c>
      <c r="C19" s="231" t="s">
        <v>80</v>
      </c>
      <c r="D19" s="208"/>
      <c r="E19" s="122">
        <f>E20</f>
        <v>90234</v>
      </c>
      <c r="F19" s="101"/>
      <c r="G19" s="101">
        <f>G20</f>
        <v>0</v>
      </c>
      <c r="H19" s="123">
        <f t="shared" si="0"/>
        <v>90234</v>
      </c>
    </row>
    <row r="20" spans="1:8" ht="41.25" customHeight="1">
      <c r="A20" s="54"/>
      <c r="B20" s="124"/>
      <c r="C20" s="66">
        <v>2030</v>
      </c>
      <c r="D20" s="39" t="s">
        <v>11</v>
      </c>
      <c r="E20" s="125">
        <v>90234</v>
      </c>
      <c r="F20" s="67"/>
      <c r="G20" s="67">
        <v>0</v>
      </c>
      <c r="H20" s="61">
        <f t="shared" si="0"/>
        <v>90234</v>
      </c>
    </row>
    <row r="21" spans="1:8" ht="12.75">
      <c r="A21" s="54"/>
      <c r="B21" s="58">
        <v>85219</v>
      </c>
      <c r="C21" s="261" t="s">
        <v>32</v>
      </c>
      <c r="D21" s="262"/>
      <c r="E21" s="122">
        <f>E22</f>
        <v>127700</v>
      </c>
      <c r="F21" s="68">
        <f>F22</f>
        <v>0</v>
      </c>
      <c r="G21" s="68">
        <f>G22</f>
        <v>0</v>
      </c>
      <c r="H21" s="69">
        <f t="shared" si="0"/>
        <v>127700</v>
      </c>
    </row>
    <row r="22" spans="1:8" ht="40.5" customHeight="1">
      <c r="A22" s="54"/>
      <c r="B22" s="58"/>
      <c r="C22" s="59">
        <v>2030</v>
      </c>
      <c r="D22" s="21" t="s">
        <v>11</v>
      </c>
      <c r="E22" s="60">
        <v>127700</v>
      </c>
      <c r="F22" s="67">
        <v>0</v>
      </c>
      <c r="G22" s="67"/>
      <c r="H22" s="61">
        <f t="shared" si="0"/>
        <v>127700</v>
      </c>
    </row>
    <row r="23" spans="1:8" ht="12.75">
      <c r="A23" s="54"/>
      <c r="B23" s="58">
        <v>85295</v>
      </c>
      <c r="C23" s="261" t="s">
        <v>81</v>
      </c>
      <c r="D23" s="262"/>
      <c r="E23" s="122">
        <f>E24</f>
        <v>200000</v>
      </c>
      <c r="F23" s="68">
        <f>F24</f>
        <v>0</v>
      </c>
      <c r="G23" s="68">
        <f>G24</f>
        <v>10000</v>
      </c>
      <c r="H23" s="69">
        <f t="shared" si="0"/>
        <v>190000</v>
      </c>
    </row>
    <row r="24" spans="1:8" ht="39.75" customHeight="1" thickBot="1">
      <c r="A24" s="54"/>
      <c r="B24" s="124"/>
      <c r="C24" s="66">
        <v>2030</v>
      </c>
      <c r="D24" s="39" t="s">
        <v>11</v>
      </c>
      <c r="E24" s="125">
        <v>200000</v>
      </c>
      <c r="F24" s="70"/>
      <c r="G24" s="70">
        <v>10000</v>
      </c>
      <c r="H24" s="57">
        <f t="shared" si="0"/>
        <v>190000</v>
      </c>
    </row>
    <row r="25" spans="1:8" ht="14.25" thickBot="1" thickTop="1">
      <c r="A25" s="63">
        <v>854</v>
      </c>
      <c r="B25" s="253" t="s">
        <v>82</v>
      </c>
      <c r="C25" s="254"/>
      <c r="D25" s="255"/>
      <c r="E25" s="126">
        <f aca="true" t="shared" si="1" ref="E25:G26">E26</f>
        <v>203095</v>
      </c>
      <c r="F25" s="126">
        <f t="shared" si="1"/>
        <v>0</v>
      </c>
      <c r="G25" s="126">
        <f t="shared" si="1"/>
        <v>0</v>
      </c>
      <c r="H25" s="43">
        <f t="shared" si="0"/>
        <v>203095</v>
      </c>
    </row>
    <row r="26" spans="1:8" ht="13.5" thickTop="1">
      <c r="A26" s="65"/>
      <c r="B26" s="65">
        <v>85415</v>
      </c>
      <c r="C26" s="242" t="s">
        <v>83</v>
      </c>
      <c r="D26" s="243"/>
      <c r="E26" s="127">
        <f t="shared" si="1"/>
        <v>203095</v>
      </c>
      <c r="F26" s="127">
        <f t="shared" si="1"/>
        <v>0</v>
      </c>
      <c r="G26" s="127">
        <f t="shared" si="1"/>
        <v>0</v>
      </c>
      <c r="H26" s="101">
        <f t="shared" si="0"/>
        <v>203095</v>
      </c>
    </row>
    <row r="27" spans="1:8" ht="41.25" customHeight="1" thickBot="1">
      <c r="A27" s="55"/>
      <c r="B27" s="55"/>
      <c r="C27" s="56">
        <v>2030</v>
      </c>
      <c r="D27" s="39" t="s">
        <v>11</v>
      </c>
      <c r="E27" s="128">
        <v>203095</v>
      </c>
      <c r="F27" s="129">
        <v>0</v>
      </c>
      <c r="G27" s="129">
        <v>0</v>
      </c>
      <c r="H27" s="129">
        <f t="shared" si="0"/>
        <v>203095</v>
      </c>
    </row>
    <row r="28" spans="1:8" ht="14.25" thickBot="1" thickTop="1">
      <c r="A28" s="63"/>
      <c r="B28" s="53" t="s">
        <v>47</v>
      </c>
      <c r="C28" s="130"/>
      <c r="D28" s="63" t="s">
        <v>48</v>
      </c>
      <c r="E28" s="131">
        <f>E13+E18+E25</f>
        <v>748633</v>
      </c>
      <c r="F28" s="131">
        <f>F25+F18+F13</f>
        <v>3620</v>
      </c>
      <c r="G28" s="131">
        <f>G25+G18+G13</f>
        <v>10000</v>
      </c>
      <c r="H28" s="132">
        <f>E28+F28-G28</f>
        <v>742253</v>
      </c>
    </row>
    <row r="29" spans="1:8" ht="13.5" thickTop="1">
      <c r="A29" s="133"/>
      <c r="B29" s="133"/>
      <c r="C29" s="134"/>
      <c r="D29" s="133"/>
      <c r="E29" s="135"/>
      <c r="F29" s="135"/>
      <c r="G29" s="135"/>
      <c r="H29" s="136"/>
    </row>
    <row r="30" spans="1:8" ht="12.75">
      <c r="A30" s="133"/>
      <c r="B30" s="133"/>
      <c r="C30" s="134"/>
      <c r="D30" s="133"/>
      <c r="E30" s="135"/>
      <c r="F30" s="135"/>
      <c r="G30" s="135"/>
      <c r="H30" s="137"/>
    </row>
    <row r="31" spans="1:8" ht="12.75">
      <c r="A31" s="133"/>
      <c r="B31" s="133"/>
      <c r="C31" s="134"/>
      <c r="D31" s="133"/>
      <c r="E31" s="135"/>
      <c r="F31" s="135"/>
      <c r="G31" s="135"/>
      <c r="H31" s="137"/>
    </row>
    <row r="32" spans="1:8" ht="12.75">
      <c r="A32" s="133"/>
      <c r="B32" s="133"/>
      <c r="C32" s="134"/>
      <c r="D32" s="133"/>
      <c r="E32" s="135"/>
      <c r="F32" s="135"/>
      <c r="G32" s="135"/>
      <c r="H32" s="137"/>
    </row>
    <row r="33" spans="1:8" ht="12.75">
      <c r="A33" s="133"/>
      <c r="B33" s="133"/>
      <c r="C33" s="134"/>
      <c r="D33" s="133"/>
      <c r="E33" s="135"/>
      <c r="F33" s="135"/>
      <c r="G33" s="135"/>
      <c r="H33" s="137"/>
    </row>
    <row r="34" spans="1:8" ht="12.75">
      <c r="A34" s="133"/>
      <c r="B34" s="133"/>
      <c r="C34" s="134"/>
      <c r="D34" s="133"/>
      <c r="E34" s="135"/>
      <c r="F34" s="135"/>
      <c r="G34" s="135"/>
      <c r="H34" s="137"/>
    </row>
    <row r="35" spans="1:8" ht="12.75">
      <c r="A35" s="133"/>
      <c r="B35" s="133"/>
      <c r="C35" s="134"/>
      <c r="D35" s="133"/>
      <c r="E35" s="135"/>
      <c r="F35" s="135"/>
      <c r="G35" s="135"/>
      <c r="H35" s="137"/>
    </row>
    <row r="36" spans="1:8" ht="12.75">
      <c r="A36" s="133"/>
      <c r="B36" s="133"/>
      <c r="C36" s="134"/>
      <c r="D36" s="133"/>
      <c r="E36" s="135"/>
      <c r="F36" s="135"/>
      <c r="G36" s="135"/>
      <c r="H36" s="137"/>
    </row>
    <row r="37" spans="1:8" ht="12.75">
      <c r="A37" s="133"/>
      <c r="B37" s="133"/>
      <c r="C37" s="134"/>
      <c r="D37" s="133"/>
      <c r="E37" s="135"/>
      <c r="F37" s="135"/>
      <c r="G37" s="135"/>
      <c r="H37" s="137"/>
    </row>
    <row r="38" spans="1:8" ht="12.75">
      <c r="A38" s="133"/>
      <c r="B38" s="133"/>
      <c r="C38" s="134"/>
      <c r="D38" s="133"/>
      <c r="E38" s="135"/>
      <c r="F38" s="135"/>
      <c r="G38" s="135"/>
      <c r="H38" s="137"/>
    </row>
    <row r="39" spans="1:8" ht="12.75">
      <c r="A39" s="133"/>
      <c r="B39" s="133"/>
      <c r="C39" s="134"/>
      <c r="D39" s="133"/>
      <c r="E39" s="135"/>
      <c r="F39" s="135"/>
      <c r="G39" s="135"/>
      <c r="H39" s="137"/>
    </row>
    <row r="40" spans="1:8" ht="12.75">
      <c r="A40" s="133"/>
      <c r="B40" s="133"/>
      <c r="C40" s="134"/>
      <c r="D40" s="133"/>
      <c r="E40" s="135"/>
      <c r="F40" s="135"/>
      <c r="G40" s="135"/>
      <c r="H40" s="137"/>
    </row>
    <row r="41" spans="1:8" ht="12.75">
      <c r="A41" s="133"/>
      <c r="B41" s="133"/>
      <c r="C41" s="134"/>
      <c r="D41" s="133"/>
      <c r="E41" s="135"/>
      <c r="F41" s="135"/>
      <c r="G41" s="135"/>
      <c r="H41" s="137"/>
    </row>
    <row r="42" spans="7:8" ht="12.75">
      <c r="G42" s="46" t="s">
        <v>84</v>
      </c>
      <c r="H42" s="46"/>
    </row>
    <row r="43" spans="7:8" ht="12.75">
      <c r="G43" s="46" t="s">
        <v>98</v>
      </c>
      <c r="H43" s="46"/>
    </row>
    <row r="44" spans="7:8" ht="12.75">
      <c r="G44" s="46" t="s">
        <v>0</v>
      </c>
      <c r="H44" s="46"/>
    </row>
    <row r="45" spans="7:8" ht="12.75">
      <c r="G45" s="46" t="s">
        <v>99</v>
      </c>
      <c r="H45" s="46"/>
    </row>
    <row r="46" spans="7:8" ht="12.75">
      <c r="G46" s="46" t="s">
        <v>1</v>
      </c>
      <c r="H46" s="46"/>
    </row>
    <row r="47" spans="7:8" ht="12.75">
      <c r="G47" s="46" t="s">
        <v>38</v>
      </c>
      <c r="H47" s="46"/>
    </row>
    <row r="48" spans="7:8" ht="12.75">
      <c r="G48" s="256" t="s">
        <v>2</v>
      </c>
      <c r="H48" s="256"/>
    </row>
    <row r="49" spans="1:8" ht="15.75">
      <c r="A49" s="257" t="s">
        <v>85</v>
      </c>
      <c r="B49" s="257"/>
      <c r="C49" s="257"/>
      <c r="D49" s="257"/>
      <c r="E49" s="257"/>
      <c r="F49" s="257"/>
      <c r="G49" s="257"/>
      <c r="H49" s="257"/>
    </row>
    <row r="50" spans="1:5" ht="15.75">
      <c r="A50" s="113"/>
      <c r="B50" s="113"/>
      <c r="C50" s="114"/>
      <c r="D50" s="115"/>
      <c r="E50" s="114"/>
    </row>
    <row r="51" spans="1:8" ht="26.25" thickBot="1">
      <c r="A51" s="17" t="s">
        <v>3</v>
      </c>
      <c r="B51" s="17" t="s">
        <v>4</v>
      </c>
      <c r="C51" s="17" t="s">
        <v>5</v>
      </c>
      <c r="D51" s="17" t="s">
        <v>17</v>
      </c>
      <c r="E51" s="17" t="s">
        <v>40</v>
      </c>
      <c r="F51" s="48" t="s">
        <v>6</v>
      </c>
      <c r="G51" s="48" t="s">
        <v>7</v>
      </c>
      <c r="H51" s="48" t="s">
        <v>8</v>
      </c>
    </row>
    <row r="52" spans="1:8" ht="14.25" thickBot="1" thickTop="1">
      <c r="A52" s="1">
        <v>801</v>
      </c>
      <c r="B52" s="213" t="s">
        <v>77</v>
      </c>
      <c r="C52" s="214"/>
      <c r="D52" s="225"/>
      <c r="E52" s="41">
        <f>E53+E55</f>
        <v>127604</v>
      </c>
      <c r="F52" s="41">
        <f>F53+F55</f>
        <v>3620</v>
      </c>
      <c r="G52" s="41">
        <f aca="true" t="shared" si="2" ref="E52:G53">G53</f>
        <v>0</v>
      </c>
      <c r="H52" s="41">
        <f aca="true" t="shared" si="3" ref="H52:H73">E52+F52-G52</f>
        <v>131224</v>
      </c>
    </row>
    <row r="53" spans="1:8" ht="13.5" thickTop="1">
      <c r="A53" s="100"/>
      <c r="B53" s="49">
        <v>80101</v>
      </c>
      <c r="C53" s="231" t="s">
        <v>78</v>
      </c>
      <c r="D53" s="208"/>
      <c r="E53" s="50">
        <f t="shared" si="2"/>
        <v>35604</v>
      </c>
      <c r="F53" s="50">
        <f t="shared" si="2"/>
        <v>0</v>
      </c>
      <c r="G53" s="50">
        <f t="shared" si="2"/>
        <v>0</v>
      </c>
      <c r="H53" s="50">
        <f t="shared" si="3"/>
        <v>35604</v>
      </c>
    </row>
    <row r="54" spans="1:8" ht="27" customHeight="1">
      <c r="A54" s="201"/>
      <c r="B54" s="48"/>
      <c r="C54" s="85">
        <v>4010</v>
      </c>
      <c r="D54" s="39" t="s">
        <v>63</v>
      </c>
      <c r="E54" s="117">
        <v>35604</v>
      </c>
      <c r="F54" s="117">
        <v>0</v>
      </c>
      <c r="G54" s="117"/>
      <c r="H54" s="117">
        <f t="shared" si="3"/>
        <v>35604</v>
      </c>
    </row>
    <row r="55" spans="1:8" ht="18.75" customHeight="1">
      <c r="A55" s="224"/>
      <c r="B55" s="6">
        <v>80195</v>
      </c>
      <c r="C55" s="199" t="s">
        <v>43</v>
      </c>
      <c r="D55" s="250"/>
      <c r="E55" s="32">
        <f>E56</f>
        <v>92000</v>
      </c>
      <c r="F55" s="32">
        <f>F56</f>
        <v>3620</v>
      </c>
      <c r="G55" s="32">
        <f>G56</f>
        <v>0</v>
      </c>
      <c r="H55" s="32">
        <f>E55+F55-G55</f>
        <v>95620</v>
      </c>
    </row>
    <row r="56" spans="1:8" ht="15.75" customHeight="1">
      <c r="A56" s="249"/>
      <c r="B56" s="199"/>
      <c r="C56" s="7">
        <v>4300</v>
      </c>
      <c r="D56" s="21" t="s">
        <v>20</v>
      </c>
      <c r="E56" s="30">
        <v>92000</v>
      </c>
      <c r="F56" s="30">
        <f>F57+F58</f>
        <v>3620</v>
      </c>
      <c r="G56" s="30"/>
      <c r="H56" s="30">
        <f>E56+F56-G56</f>
        <v>95620</v>
      </c>
    </row>
    <row r="57" spans="1:8" ht="15.75" customHeight="1">
      <c r="A57" s="180"/>
      <c r="B57" s="251"/>
      <c r="C57" s="85">
        <v>4170</v>
      </c>
      <c r="D57" s="39" t="s">
        <v>97</v>
      </c>
      <c r="E57" s="179">
        <v>0</v>
      </c>
      <c r="F57" s="87">
        <v>120</v>
      </c>
      <c r="G57" s="87"/>
      <c r="H57" s="148">
        <f>E57+F57-G57</f>
        <v>120</v>
      </c>
    </row>
    <row r="58" spans="1:8" ht="15.75" customHeight="1" thickBot="1">
      <c r="A58" s="181"/>
      <c r="B58" s="252"/>
      <c r="C58" s="62">
        <v>4240</v>
      </c>
      <c r="D58" s="28" t="s">
        <v>102</v>
      </c>
      <c r="E58" s="35">
        <v>0</v>
      </c>
      <c r="F58" s="35">
        <v>3500</v>
      </c>
      <c r="G58" s="35"/>
      <c r="H58" s="182">
        <f>E58+F58-G58</f>
        <v>3500</v>
      </c>
    </row>
    <row r="59" spans="1:8" ht="14.25" thickBot="1" thickTop="1">
      <c r="A59" s="156">
        <v>852</v>
      </c>
      <c r="B59" s="229" t="s">
        <v>28</v>
      </c>
      <c r="C59" s="238"/>
      <c r="D59" s="244"/>
      <c r="E59" s="138">
        <f>E60+E62+E68</f>
        <v>417934</v>
      </c>
      <c r="F59" s="139">
        <f>F60+F62+F68</f>
        <v>0</v>
      </c>
      <c r="G59" s="139">
        <f>G60+G62+G68</f>
        <v>10000</v>
      </c>
      <c r="H59" s="132">
        <f>H60+H62+H68</f>
        <v>407934</v>
      </c>
    </row>
    <row r="60" spans="1:8" ht="13.5" thickTop="1">
      <c r="A60" s="230"/>
      <c r="B60" s="4">
        <v>85214</v>
      </c>
      <c r="C60" s="231" t="s">
        <v>46</v>
      </c>
      <c r="D60" s="208"/>
      <c r="E60" s="140">
        <f>E61</f>
        <v>90234</v>
      </c>
      <c r="F60" s="141"/>
      <c r="G60" s="141">
        <f>G61</f>
        <v>0</v>
      </c>
      <c r="H60" s="142">
        <f t="shared" si="3"/>
        <v>90234</v>
      </c>
    </row>
    <row r="61" spans="1:8" ht="15" customHeight="1">
      <c r="A61" s="201"/>
      <c r="B61" s="85"/>
      <c r="C61" s="7">
        <v>3110</v>
      </c>
      <c r="D61" s="102" t="s">
        <v>62</v>
      </c>
      <c r="E61" s="97">
        <v>90234</v>
      </c>
      <c r="F61" s="143"/>
      <c r="G61" s="143"/>
      <c r="H61" s="144">
        <f t="shared" si="3"/>
        <v>90234</v>
      </c>
    </row>
    <row r="62" spans="1:8" ht="12.75">
      <c r="A62" s="201"/>
      <c r="B62" s="93">
        <v>85219</v>
      </c>
      <c r="C62" s="227" t="s">
        <v>32</v>
      </c>
      <c r="D62" s="228"/>
      <c r="E62" s="140">
        <f>E63+E64+E65+E66+E67</f>
        <v>127700</v>
      </c>
      <c r="F62" s="145">
        <f>F63+F64+F65+F66+F67</f>
        <v>0</v>
      </c>
      <c r="G62" s="145">
        <f>G63+G64+G65+G66+G67</f>
        <v>0</v>
      </c>
      <c r="H62" s="146">
        <f t="shared" si="3"/>
        <v>127700</v>
      </c>
    </row>
    <row r="63" spans="1:8" ht="29.25" customHeight="1">
      <c r="A63" s="27"/>
      <c r="B63" s="205"/>
      <c r="C63" s="7">
        <v>4010</v>
      </c>
      <c r="D63" s="21" t="s">
        <v>63</v>
      </c>
      <c r="E63" s="97">
        <v>100200</v>
      </c>
      <c r="F63" s="67">
        <v>0</v>
      </c>
      <c r="G63" s="84"/>
      <c r="H63" s="61">
        <f t="shared" si="3"/>
        <v>100200</v>
      </c>
    </row>
    <row r="64" spans="1:8" ht="24.75" customHeight="1">
      <c r="A64" s="27"/>
      <c r="B64" s="194"/>
      <c r="C64" s="104">
        <v>4040</v>
      </c>
      <c r="D64" s="21" t="s">
        <v>57</v>
      </c>
      <c r="E64" s="97">
        <v>7700</v>
      </c>
      <c r="F64" s="84"/>
      <c r="G64" s="84"/>
      <c r="H64" s="61">
        <f t="shared" si="3"/>
        <v>7700</v>
      </c>
    </row>
    <row r="65" spans="1:8" ht="27" customHeight="1">
      <c r="A65" s="27"/>
      <c r="B65" s="194"/>
      <c r="C65" s="104">
        <v>4110</v>
      </c>
      <c r="D65" s="21" t="s">
        <v>86</v>
      </c>
      <c r="E65" s="97">
        <v>15200</v>
      </c>
      <c r="F65" s="84"/>
      <c r="G65" s="84"/>
      <c r="H65" s="61">
        <f t="shared" si="3"/>
        <v>15200</v>
      </c>
    </row>
    <row r="66" spans="1:8" ht="14.25" customHeight="1">
      <c r="A66" s="27"/>
      <c r="B66" s="194"/>
      <c r="C66" s="104">
        <v>4120</v>
      </c>
      <c r="D66" s="21" t="s">
        <v>87</v>
      </c>
      <c r="E66" s="97">
        <v>2200</v>
      </c>
      <c r="F66" s="84"/>
      <c r="G66" s="84"/>
      <c r="H66" s="61">
        <f t="shared" si="3"/>
        <v>2200</v>
      </c>
    </row>
    <row r="67" spans="1:8" ht="27.75" customHeight="1">
      <c r="A67" s="27"/>
      <c r="B67" s="195"/>
      <c r="C67" s="104">
        <v>4440</v>
      </c>
      <c r="D67" s="21" t="s">
        <v>88</v>
      </c>
      <c r="E67" s="97">
        <v>2400</v>
      </c>
      <c r="F67" s="84"/>
      <c r="G67" s="84"/>
      <c r="H67" s="61">
        <f t="shared" si="3"/>
        <v>2400</v>
      </c>
    </row>
    <row r="68" spans="1:8" ht="12.75">
      <c r="A68" s="27"/>
      <c r="B68" s="93">
        <v>85295</v>
      </c>
      <c r="C68" s="227" t="s">
        <v>43</v>
      </c>
      <c r="D68" s="228"/>
      <c r="E68" s="95">
        <f>E69+E70</f>
        <v>200000</v>
      </c>
      <c r="F68" s="145">
        <f>F69+F70</f>
        <v>0</v>
      </c>
      <c r="G68" s="145">
        <f>G69+G70</f>
        <v>10000</v>
      </c>
      <c r="H68" s="146">
        <f>E68+F68-G68</f>
        <v>190000</v>
      </c>
    </row>
    <row r="69" spans="1:8" ht="14.25" customHeight="1">
      <c r="A69" s="27"/>
      <c r="B69" s="205"/>
      <c r="C69" s="85">
        <v>3110</v>
      </c>
      <c r="D69" s="39" t="s">
        <v>72</v>
      </c>
      <c r="E69" s="147">
        <v>176000</v>
      </c>
      <c r="F69" s="87"/>
      <c r="G69" s="87">
        <v>10000</v>
      </c>
      <c r="H69" s="148">
        <f t="shared" si="3"/>
        <v>166000</v>
      </c>
    </row>
    <row r="70" spans="1:8" ht="28.5" customHeight="1" thickBot="1">
      <c r="A70" s="27"/>
      <c r="B70" s="245"/>
      <c r="C70" s="85">
        <v>4210</v>
      </c>
      <c r="D70" s="39" t="s">
        <v>30</v>
      </c>
      <c r="E70" s="147">
        <v>24000</v>
      </c>
      <c r="F70" s="87">
        <v>0</v>
      </c>
      <c r="G70" s="87"/>
      <c r="H70" s="148">
        <f t="shared" si="3"/>
        <v>24000</v>
      </c>
    </row>
    <row r="71" spans="1:8" ht="14.25" thickBot="1" thickTop="1">
      <c r="A71" s="63">
        <v>854</v>
      </c>
      <c r="B71" s="248" t="s">
        <v>82</v>
      </c>
      <c r="C71" s="248"/>
      <c r="D71" s="248"/>
      <c r="E71" s="149">
        <f>E72</f>
        <v>203095</v>
      </c>
      <c r="F71" s="149">
        <f>F72</f>
        <v>0</v>
      </c>
      <c r="G71" s="149">
        <f>G72</f>
        <v>0</v>
      </c>
      <c r="H71" s="150">
        <f t="shared" si="3"/>
        <v>203095</v>
      </c>
    </row>
    <row r="72" spans="1:8" ht="13.5" thickTop="1">
      <c r="A72" s="65"/>
      <c r="B72" s="65">
        <v>85415</v>
      </c>
      <c r="C72" s="242" t="s">
        <v>83</v>
      </c>
      <c r="D72" s="243"/>
      <c r="E72" s="151">
        <f>E73+E74</f>
        <v>203095</v>
      </c>
      <c r="F72" s="151">
        <f>F73+F74</f>
        <v>0</v>
      </c>
      <c r="G72" s="151">
        <f>G73+G74</f>
        <v>0</v>
      </c>
      <c r="H72" s="152">
        <f t="shared" si="3"/>
        <v>203095</v>
      </c>
    </row>
    <row r="73" spans="1:8" ht="28.5" customHeight="1">
      <c r="A73" s="124"/>
      <c r="B73" s="246"/>
      <c r="C73" s="66">
        <v>3240</v>
      </c>
      <c r="D73" s="39" t="s">
        <v>34</v>
      </c>
      <c r="E73" s="153">
        <v>179565</v>
      </c>
      <c r="F73" s="154"/>
      <c r="G73" s="154"/>
      <c r="H73" s="154">
        <f t="shared" si="3"/>
        <v>179565</v>
      </c>
    </row>
    <row r="74" spans="1:8" ht="15.75" customHeight="1" thickBot="1">
      <c r="A74" s="155"/>
      <c r="B74" s="247"/>
      <c r="C74" s="56">
        <v>3260</v>
      </c>
      <c r="D74" s="28" t="s">
        <v>89</v>
      </c>
      <c r="E74" s="128">
        <v>23530</v>
      </c>
      <c r="F74" s="129">
        <v>0</v>
      </c>
      <c r="G74" s="129"/>
      <c r="H74" s="129">
        <f>E74+F74-G74</f>
        <v>23530</v>
      </c>
    </row>
    <row r="75" spans="1:8" ht="14.25" thickBot="1" thickTop="1">
      <c r="A75" s="156"/>
      <c r="B75" s="229" t="s">
        <v>12</v>
      </c>
      <c r="C75" s="238"/>
      <c r="D75" s="238"/>
      <c r="E75" s="138">
        <f>E52+E59+E71</f>
        <v>748633</v>
      </c>
      <c r="F75" s="138">
        <f>F52+F59+F71</f>
        <v>3620</v>
      </c>
      <c r="G75" s="138">
        <f>G52+G59+G71</f>
        <v>10000</v>
      </c>
      <c r="H75" s="132">
        <f>H71+H59+H52</f>
        <v>742253</v>
      </c>
    </row>
    <row r="76" ht="13.5" thickTop="1"/>
  </sheetData>
  <mergeCells count="36">
    <mergeCell ref="D2:E2"/>
    <mergeCell ref="D3:E3"/>
    <mergeCell ref="D4:E4"/>
    <mergeCell ref="D5:E5"/>
    <mergeCell ref="D6:E6"/>
    <mergeCell ref="D7:E7"/>
    <mergeCell ref="G7:H7"/>
    <mergeCell ref="A9:H9"/>
    <mergeCell ref="A10:H10"/>
    <mergeCell ref="B13:D13"/>
    <mergeCell ref="C14:D14"/>
    <mergeCell ref="C16:D16"/>
    <mergeCell ref="B18:D18"/>
    <mergeCell ref="C19:D19"/>
    <mergeCell ref="C21:D21"/>
    <mergeCell ref="C23:D23"/>
    <mergeCell ref="B25:D25"/>
    <mergeCell ref="C26:D26"/>
    <mergeCell ref="G48:H48"/>
    <mergeCell ref="A49:H49"/>
    <mergeCell ref="B71:D71"/>
    <mergeCell ref="B52:D52"/>
    <mergeCell ref="C53:D53"/>
    <mergeCell ref="A54:A56"/>
    <mergeCell ref="C55:D55"/>
    <mergeCell ref="B56:B58"/>
    <mergeCell ref="C72:D72"/>
    <mergeCell ref="B75:D75"/>
    <mergeCell ref="B59:D59"/>
    <mergeCell ref="A60:A62"/>
    <mergeCell ref="C60:D60"/>
    <mergeCell ref="C62:D62"/>
    <mergeCell ref="B63:B67"/>
    <mergeCell ref="B69:B70"/>
    <mergeCell ref="B73:B74"/>
    <mergeCell ref="C68:D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Siwinska</dc:creator>
  <cp:keywords/>
  <dc:description/>
  <cp:lastModifiedBy>B.Kazaniecka</cp:lastModifiedBy>
  <cp:lastPrinted>2008-01-07T06:17:11Z</cp:lastPrinted>
  <dcterms:created xsi:type="dcterms:W3CDTF">2007-11-05T07:04:04Z</dcterms:created>
  <dcterms:modified xsi:type="dcterms:W3CDTF">2008-01-07T06:24:28Z</dcterms:modified>
  <cp:category/>
  <cp:version/>
  <cp:contentType/>
  <cp:contentStatus/>
</cp:coreProperties>
</file>