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15" yWindow="1290" windowWidth="11340" windowHeight="6285"/>
  </bookViews>
  <sheets>
    <sheet name="Arkusz1" sheetId="1" r:id="rId1"/>
    <sheet name="Arkusz2" sheetId="2" r:id="rId2"/>
    <sheet name="Arkusz3" sheetId="3" r:id="rId3"/>
    <sheet name="Arkusz4" sheetId="4" r:id="rId4"/>
  </sheets>
  <definedNames>
    <definedName name="_xlnm.Print_Area" localSheetId="0">Arkusz1!$A$1:$M$101</definedName>
  </definedNames>
  <calcPr calcId="124519"/>
</workbook>
</file>

<file path=xl/calcChain.xml><?xml version="1.0" encoding="utf-8"?>
<calcChain xmlns="http://schemas.openxmlformats.org/spreadsheetml/2006/main">
  <c r="G94" i="1"/>
  <c r="G83"/>
  <c r="G72"/>
  <c r="G64"/>
  <c r="G61"/>
  <c r="G58"/>
  <c r="G55"/>
  <c r="G52"/>
  <c r="G36"/>
  <c r="G46"/>
  <c r="G30"/>
  <c r="G24"/>
  <c r="G20"/>
  <c r="G50"/>
  <c r="H94"/>
  <c r="H83"/>
  <c r="H72"/>
  <c r="H64"/>
  <c r="H61"/>
  <c r="H57"/>
  <c r="H58"/>
  <c r="H55"/>
  <c r="H52"/>
  <c r="H46"/>
  <c r="H30"/>
  <c r="H24"/>
  <c r="H20"/>
  <c r="H50"/>
  <c r="I94"/>
  <c r="I83"/>
  <c r="I72"/>
  <c r="I64"/>
  <c r="I61"/>
  <c r="I57"/>
  <c r="I58"/>
  <c r="I55"/>
  <c r="I52"/>
  <c r="I46"/>
  <c r="I30"/>
  <c r="I24"/>
  <c r="I20"/>
  <c r="J94"/>
  <c r="J83"/>
  <c r="J72"/>
  <c r="J64"/>
  <c r="J61"/>
  <c r="J57"/>
  <c r="J58"/>
  <c r="J55"/>
  <c r="J52"/>
  <c r="J46"/>
  <c r="J30"/>
  <c r="J24"/>
  <c r="J20"/>
  <c r="K94"/>
  <c r="K83"/>
  <c r="K72"/>
  <c r="K64"/>
  <c r="K61"/>
  <c r="K57"/>
  <c r="K58"/>
  <c r="K55"/>
  <c r="K52"/>
  <c r="K46"/>
  <c r="K30"/>
  <c r="K24"/>
  <c r="K20"/>
  <c r="L93"/>
  <c r="L94"/>
  <c r="L95"/>
  <c r="L98"/>
  <c r="L83"/>
  <c r="L72"/>
  <c r="L64"/>
  <c r="L57"/>
  <c r="L58"/>
  <c r="L55"/>
  <c r="L52"/>
  <c r="L46"/>
  <c r="L30"/>
  <c r="L24"/>
  <c r="L20"/>
  <c r="M96"/>
  <c r="M98"/>
  <c r="E72"/>
  <c r="F72"/>
  <c r="D72"/>
  <c r="E94"/>
  <c r="E83"/>
  <c r="E64"/>
  <c r="E61"/>
  <c r="E57"/>
  <c r="E58"/>
  <c r="E55"/>
  <c r="E52"/>
  <c r="E46"/>
  <c r="E30"/>
  <c r="E24"/>
  <c r="E20"/>
  <c r="E50"/>
  <c r="F83"/>
  <c r="F94"/>
  <c r="F64"/>
  <c r="F61"/>
  <c r="F58"/>
  <c r="F55"/>
  <c r="F52"/>
  <c r="F46"/>
  <c r="F30"/>
  <c r="F24"/>
  <c r="F20"/>
  <c r="F95" s="1"/>
  <c r="F98" s="1"/>
  <c r="F50"/>
  <c r="D64"/>
  <c r="D83"/>
  <c r="D94"/>
  <c r="D95"/>
  <c r="D98"/>
  <c r="D61"/>
  <c r="D58"/>
  <c r="D55"/>
  <c r="D52"/>
  <c r="D46"/>
  <c r="D30"/>
  <c r="D24"/>
  <c r="D20"/>
  <c r="D50"/>
  <c r="M30"/>
  <c r="M57"/>
  <c r="M58"/>
  <c r="M46"/>
  <c r="M52"/>
  <c r="M64"/>
  <c r="M20"/>
  <c r="M83"/>
  <c r="I95"/>
  <c r="I98"/>
  <c r="E95"/>
  <c r="E98"/>
  <c r="J95"/>
  <c r="J98"/>
  <c r="K95"/>
  <c r="K98"/>
  <c r="H95"/>
  <c r="H98"/>
  <c r="G95"/>
  <c r="G98"/>
</calcChain>
</file>

<file path=xl/sharedStrings.xml><?xml version="1.0" encoding="utf-8"?>
<sst xmlns="http://schemas.openxmlformats.org/spreadsheetml/2006/main" count="258" uniqueCount="147">
  <si>
    <t xml:space="preserve">Dział </t>
  </si>
  <si>
    <t xml:space="preserve">Termin realiz. </t>
  </si>
  <si>
    <t>Planowana wartość zadania</t>
  </si>
  <si>
    <t xml:space="preserve">Wykonanie </t>
  </si>
  <si>
    <t xml:space="preserve">Źródła finansowania </t>
  </si>
  <si>
    <t>Razem dz. 010</t>
  </si>
  <si>
    <t>60016</t>
  </si>
  <si>
    <t>Razem dz. 600</t>
  </si>
  <si>
    <t>Razem dz. 900</t>
  </si>
  <si>
    <t>92109</t>
  </si>
  <si>
    <t>Razem dz. 921</t>
  </si>
  <si>
    <t>Rozdz.             §</t>
  </si>
  <si>
    <t xml:space="preserve">Nazwa zadania inwestycyjnego </t>
  </si>
  <si>
    <t xml:space="preserve">Dochody własne j.s.t. </t>
  </si>
  <si>
    <t>Razem dz. 801</t>
  </si>
  <si>
    <t xml:space="preserve">Kredyt "K" Pożyczka "P" ; </t>
  </si>
  <si>
    <t>Uwagi</t>
  </si>
  <si>
    <t xml:space="preserve">Rozbudowa SP Zelgno wraz z finansowaniem przez wykup wierzytelnosci </t>
  </si>
  <si>
    <t>Środki o których mowa w art.5 ust.1 pkt 2 i 3 uofp</t>
  </si>
  <si>
    <t>72095</t>
  </si>
  <si>
    <t>Razem dz. 720</t>
  </si>
  <si>
    <t>Razem dz. 926</t>
  </si>
  <si>
    <t>2008/2020</t>
  </si>
  <si>
    <t>40095</t>
  </si>
  <si>
    <t>Razem dz. 400</t>
  </si>
  <si>
    <t>Zwiększenie wykorzystania energii odnawialnej w Gminie Chełmża poprzez zastosowanie przyjaznej środowisku energii słonecznej</t>
  </si>
  <si>
    <t xml:space="preserve">Pozostało do wykonania </t>
  </si>
  <si>
    <t>01041</t>
  </si>
  <si>
    <t>2012/2014</t>
  </si>
  <si>
    <t>Razem dz. 050</t>
  </si>
  <si>
    <t xml:space="preserve">Kredyt "K" Pożyczka "P"  </t>
  </si>
  <si>
    <t>Dotacje</t>
  </si>
  <si>
    <t>Fundusz Sołecki</t>
  </si>
  <si>
    <t>05011</t>
  </si>
  <si>
    <t>Ogółem plan zadań realizowanych przez gminę</t>
  </si>
  <si>
    <t>Wydatki majątkowe:</t>
  </si>
  <si>
    <t>Odnowa wsi " Rekultywacja oczka wodnego wraz z zagospodarowaniem terenu w miejscowości Grzywna - poprawa estetyki wsi "</t>
  </si>
  <si>
    <t>Plan dotacji na zadania inwestycyjne Ścieżki</t>
  </si>
  <si>
    <t>92695</t>
  </si>
  <si>
    <t>Infostrada Kujaw i Pomorza-projekt RPO oprogramowanie)</t>
  </si>
  <si>
    <t>2010/2015</t>
  </si>
  <si>
    <t>2013/2014</t>
  </si>
  <si>
    <t>71095</t>
  </si>
  <si>
    <t>jest w WPF</t>
  </si>
  <si>
    <t>2013/2016</t>
  </si>
  <si>
    <t xml:space="preserve"> Projekt I " Modernizacja dróg gminnych 2013-2015"</t>
  </si>
  <si>
    <t>Urządzanie terenów pod kulturę i kulturę fizyczną -  przygotowanie terenu rekreacyjno-sportowego w Dźwierznie na działkach  nr 14/14 i 16/2(pomost,boisko.wiata grilowa)</t>
  </si>
  <si>
    <t>2012/2021</t>
  </si>
  <si>
    <t>2012/2015</t>
  </si>
  <si>
    <t>Załącznik Nr 4</t>
  </si>
  <si>
    <t xml:space="preserve">Kredyt "K" Pożyczka "P" </t>
  </si>
  <si>
    <t>Dotacje, ludność</t>
  </si>
  <si>
    <t>dotacja dla UMarszałkowskiego - DIS</t>
  </si>
  <si>
    <t>Razem dz. 710</t>
  </si>
  <si>
    <t xml:space="preserve">do 2013r. </t>
  </si>
  <si>
    <t>Rok budżetowy 2014</t>
  </si>
  <si>
    <t>śr.unijne 157.000 za 2013 zaplanowano w dochodach</t>
  </si>
  <si>
    <t xml:space="preserve">PLAN FINANSOWY ZADAŃ INWESTYCYJNYCH NA 2014 ROK </t>
  </si>
  <si>
    <t>wierzytelność</t>
  </si>
  <si>
    <t>Budowa kanalizacji sanitarnej tłocznej w m.Nawra-Bogusławki-Kończewice-etap II oraz budowa sieci wodociągowej z podłączeniem wodociągowym i przyłączem kanalizacji sanitarnej w m.Głuchowo</t>
  </si>
  <si>
    <t>2013/2020</t>
  </si>
  <si>
    <t>zobow. z 2013</t>
  </si>
  <si>
    <t>Projek II " Modernizacja dróg gminnych 2013-2015</t>
  </si>
  <si>
    <t>2014/2015</t>
  </si>
  <si>
    <t>Urządzanie terenów pod kulturę i kulturę fizyczną - zagospodarowanie terenu w Zalesiu na działkach od nr 24/21 do 24/56 oraz części działki nr 24/106 (Zalesie centrum)</t>
  </si>
  <si>
    <t>2014/2020</t>
  </si>
  <si>
    <t>Urządzanie terenów pod kulturę i kulturę fizyczną -  przygotowanie terenu rekreacyjno-sportowego na działkach od nr 37/4 do 37/17 oraz 37/21,37/22,37/24 w Mirakowie (kolonia Morczyny)</t>
  </si>
  <si>
    <t>2014/2021</t>
  </si>
  <si>
    <t>Projekt " Realizacja systemu inowacyjnej edukacji w woj..kuj-pom.poprzez zbudowanie systemu dystrybucji treści edukacyjnych"</t>
  </si>
  <si>
    <t>Zagospodarowanie terenu zabytkowego parku wokół pałacu w Brąchnówku</t>
  </si>
  <si>
    <t>LSR Odnowa-działanie 413</t>
  </si>
  <si>
    <t>Modernizacja drogi gminnej Nr 10068C w m.Skąpe o dł.1,4 km</t>
  </si>
  <si>
    <t xml:space="preserve">FOGR </t>
  </si>
  <si>
    <t>Modernizacja dróg w m.Dżwierzno przy bloku ,Grzywna w stronę pałacu,przy świetlicy w Kuczwałach</t>
  </si>
  <si>
    <t>Budowa świetlicy wiejskiej w Witkowie - fundamenty</t>
  </si>
  <si>
    <t>Modernizacja drogi Drzonówko-Drzonowo (dokumentacja)</t>
  </si>
  <si>
    <t>Ogrodzenie świetlicy wraz z wykonaniem ogródka rekreacyjnego i toalet w m.Skape</t>
  </si>
  <si>
    <t>Razem dz.754</t>
  </si>
  <si>
    <t>Rozbudowa remizy OSP w Kuczwałach</t>
  </si>
  <si>
    <t>Modernizacja budynku gospodarczego(szopy) na cele kulturalne w m.Grzywna</t>
  </si>
  <si>
    <t>Projekt LGR - Budowa małej infrastruktury turystycznej przy Jeziorze Chełmzyńskim w m.Strużal.</t>
  </si>
  <si>
    <t>grupa budowlana</t>
  </si>
  <si>
    <t>Budowa parkingu w m.Nawra</t>
  </si>
  <si>
    <t>do 10.01.zobow.na 2015</t>
  </si>
  <si>
    <t>Bogusławki 7 tyś.Nawra 3 tyś.</t>
  </si>
  <si>
    <t>Budowa sceny w Grzywnie</t>
  </si>
  <si>
    <t>Budowa oświetlenia w m.Grzywna</t>
  </si>
  <si>
    <t>60014</t>
  </si>
  <si>
    <t>Zagospodarowanie terenu przy świetlicy w Głuchowie</t>
  </si>
  <si>
    <t xml:space="preserve">Modernizacja świetlicy w Grzegorzu - centralne ogrzewanie </t>
  </si>
  <si>
    <t>Plac zabaw dla dzieci -Kończewice</t>
  </si>
  <si>
    <t>Modernizacja świetlicy w Mirakowie</t>
  </si>
  <si>
    <t>Plac zabaw dla dzieci -Zalesie</t>
  </si>
  <si>
    <t>Zagospodarowanie terenu przy świetlicy w Browinie</t>
  </si>
  <si>
    <t>Zagospodarowanie przestrzeni rekreacyjno-kulturowej przy Pastorówce w Zelgnie</t>
  </si>
  <si>
    <t>Zagospodarowanie terenu przy świetlicy wiejskiej w Bielczynach (LGD)</t>
  </si>
  <si>
    <t>Zagospodarowanie terenu przy poniatówce w Sławkowie</t>
  </si>
  <si>
    <t>Projekt LGR-Budowa małej infrastruktury turystycznej - ścieżki pieszo - rowerowej w m. Zalesie</t>
  </si>
  <si>
    <t>Wykonanie kopca wraz z małą architekturą i infrastrukturą techniczną -Kopiec Ziemia Polaków-</t>
  </si>
  <si>
    <t>Budowa remizy w Zelgnie (fundamenty)</t>
  </si>
  <si>
    <t>z dnia 26 listopada 2013 r.</t>
  </si>
  <si>
    <t>LSR Odnowa-działanie 413;250 tyś.wyprz.fin.</t>
  </si>
  <si>
    <t>Budowa drogi rowerowej przy drodze Bielczyny-Chełmza do skrzyżowania z drogą w m.Głuchowo o dł.2,663 km</t>
  </si>
  <si>
    <t>Budowa drogi rowerowej przy drodze Chełmża- Brąchnówko- Pigża  do skrzyżowania z drogą w m.Brąchnówko o dł.2,700 km.</t>
  </si>
  <si>
    <t>Wykonanie zadaszenia na pomoście -teren rekreac.w Zalesiu</t>
  </si>
  <si>
    <t>01010</t>
  </si>
  <si>
    <t>Zakup gruntów pod przepompownię</t>
  </si>
  <si>
    <t>Zakup dwóch samochodów do grupy budowlanej</t>
  </si>
  <si>
    <t>Modernizacja drogi nr100518C Nawra - Dębiny</t>
  </si>
  <si>
    <t>60016     § 6060</t>
  </si>
  <si>
    <t>Zakup gruntów pod drogę w miejscowości Dźwierzno</t>
  </si>
  <si>
    <t>Urządzanie terenów pod kulturę i kulturę fizyczną w m. Mirakowo (Morczyny) - zagospodarowanie części działki nr 340/8 o pow. ok. 1,0 haw Mirakowie (kolonia Grodno)</t>
  </si>
  <si>
    <t>Urządzanie terenów pod kulturę fizyczną w m. Bielczyny - zagospodarowanie części działki nr 97/18 i 97/19 o pow. ok. 0,2435 ha w Bielczynach</t>
  </si>
  <si>
    <t>2014/2018</t>
  </si>
  <si>
    <t>Razem dz.750</t>
  </si>
  <si>
    <t>PO RYBY oś 4.1; zaliczka</t>
  </si>
  <si>
    <t xml:space="preserve">Modernizacja świetlicy w Bielczynach - centralne ogrzewanie </t>
  </si>
  <si>
    <t>Zakup kontenera na potrzeby świetlicy w m. Kiełbasin</t>
  </si>
  <si>
    <t>Wykonanie projektu budowy świetlicy w Mirakowie</t>
  </si>
  <si>
    <t>Wykonanie placu dożynkowego w m. Browina</t>
  </si>
  <si>
    <t>do 04/2015.zob.na 2015</t>
  </si>
  <si>
    <t>2014/2016</t>
  </si>
  <si>
    <t>Wyposażenie placów zabaw  -  Głuchowo,Skape,Kończewice.</t>
  </si>
  <si>
    <t>Program Prosument - zakup i montaż mikroinstalacji odnawialnych źródeł energii - oprac.wniosku</t>
  </si>
  <si>
    <t xml:space="preserve"> Projekt I - Budowa chodników i parkingu (Nawra)  przy drogach gminnych na terenie Gminy"</t>
  </si>
  <si>
    <t>Projekt II-Budowa chodników   przy drogach gminnych na terenie Gminy"</t>
  </si>
  <si>
    <t>2014-2017</t>
  </si>
  <si>
    <t>Budowa chodnika wokół oczka wodnego w m.Skąpe</t>
  </si>
  <si>
    <t>Modernizacja drogi na dz.29/27 w m.Dźwierzno (przy Plebanii Kościoła)</t>
  </si>
  <si>
    <t>dotacja z Powiatu 97.590 zob.do 04/2015 FS Brąch.</t>
  </si>
  <si>
    <t>dot.z Powiatu 102.410 Zob.do 04/2015</t>
  </si>
  <si>
    <t>tablice interaktywne</t>
  </si>
  <si>
    <t>63003</t>
  </si>
  <si>
    <t>Ułożenie polbruku przy scenie w Zalesiu</t>
  </si>
  <si>
    <t>Razem dz. 630</t>
  </si>
  <si>
    <t>Budowa Sali gimnastycznej przy SP w Zelgnie</t>
  </si>
  <si>
    <t>Wykonanie koncepcji budowy oświetlenia na terenie Gminy</t>
  </si>
  <si>
    <t>Wyk.dokumentacvji podłączenia do kanalizacji 3 bloków mieszk.w Nawrze</t>
  </si>
  <si>
    <t>pożyczka z WFOSiGW 117. 000; kredyt 133.000 i  353.445 tyś.wyprz.fin.</t>
  </si>
  <si>
    <t>Budowa kompleksu rekreacyjnego  w m.Sławkowo</t>
  </si>
  <si>
    <t xml:space="preserve">Na wyprzedzajace finansowanie planuje się zaciągnąć 603.445,00 zł tyt. pożyczek w  BGK  </t>
  </si>
  <si>
    <t>OZE w ramach RPO na lata 2014-2020  w bud.komunalnych-opracowanie studium wykonalności</t>
  </si>
  <si>
    <t>Projekt III,,Modernizacja dróg gminnych 2014-2017" - opracowanie dokumentacji</t>
  </si>
  <si>
    <t>Wójta Gminy Chełmża</t>
  </si>
  <si>
    <t xml:space="preserve">zmieniającego uchwałę Nr XLI/321/13 </t>
  </si>
  <si>
    <t>do Zarządzenia 81/14</t>
  </si>
  <si>
    <t>z dnia 8 sierpnia 2014 r.</t>
  </si>
</sst>
</file>

<file path=xl/styles.xml><?xml version="1.0" encoding="utf-8"?>
<styleSheet xmlns="http://schemas.openxmlformats.org/spreadsheetml/2006/main">
  <numFmts count="4">
    <numFmt numFmtId="41" formatCode="_-* #,##0\ _z_ł_-;\-* #,##0\ _z_ł_-;_-* &quot;-&quot;\ _z_ł_-;_-@_-"/>
    <numFmt numFmtId="43" formatCode="_-* #,##0.00\ _z_ł_-;\-* #,##0.00\ _z_ł_-;_-* &quot;-&quot;??\ _z_ł_-;_-@_-"/>
    <numFmt numFmtId="164" formatCode="_-* #,##0\ _z_ł_-;\-* #,##0\ _z_ł_-;_-* &quot;-&quot;??\ _z_ł_-;_-@_-"/>
    <numFmt numFmtId="165" formatCode="#,##0_ ;\-#,##0\ "/>
  </numFmts>
  <fonts count="17">
    <font>
      <sz val="10"/>
      <name val="Arial CE"/>
      <charset val="238"/>
    </font>
    <font>
      <sz val="10"/>
      <name val="Arial CE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name val="Arial CE"/>
      <charset val="238"/>
    </font>
    <font>
      <sz val="8.5"/>
      <name val="Times New Roman"/>
      <family val="1"/>
    </font>
    <font>
      <sz val="8.5"/>
      <name val="Arial CE"/>
      <charset val="238"/>
    </font>
    <font>
      <sz val="8"/>
      <name val="Times New Roman"/>
      <family val="1"/>
      <charset val="238"/>
    </font>
    <font>
      <sz val="9"/>
      <name val="Arial CE"/>
      <charset val="238"/>
    </font>
    <font>
      <sz val="8"/>
      <name val="Times New Roman"/>
      <family val="1"/>
    </font>
    <font>
      <sz val="10"/>
      <name val="Times New Roman"/>
      <family val="1"/>
    </font>
    <font>
      <sz val="10"/>
      <name val="Arial CE"/>
      <charset val="238"/>
    </font>
    <font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2">
    <xf numFmtId="0" fontId="0" fillId="0" borderId="0" xfId="0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left"/>
    </xf>
    <xf numFmtId="0" fontId="0" fillId="0" borderId="0" xfId="0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 wrapText="1"/>
    </xf>
    <xf numFmtId="164" fontId="4" fillId="0" borderId="4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/>
    <xf numFmtId="0" fontId="6" fillId="0" borderId="1" xfId="0" applyFont="1" applyFill="1" applyBorder="1" applyAlignment="1">
      <alignment horizontal="center" vertical="top" wrapText="1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64" fontId="5" fillId="0" borderId="5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vertical="top" wrapText="1"/>
    </xf>
    <xf numFmtId="164" fontId="4" fillId="0" borderId="5" xfId="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4" fillId="0" borderId="6" xfId="0" applyNumberFormat="1" applyFont="1" applyFill="1" applyBorder="1"/>
    <xf numFmtId="2" fontId="5" fillId="0" borderId="2" xfId="1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164" fontId="6" fillId="0" borderId="3" xfId="1" applyNumberFormat="1" applyFont="1" applyFill="1" applyBorder="1" applyAlignment="1">
      <alignment vertical="center" wrapText="1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0" fontId="9" fillId="0" borderId="0" xfId="0" applyFont="1" applyFill="1" applyAlignment="1"/>
    <xf numFmtId="0" fontId="10" fillId="0" borderId="0" xfId="0" applyFont="1" applyFill="1"/>
    <xf numFmtId="0" fontId="0" fillId="0" borderId="0" xfId="0" applyBorder="1"/>
    <xf numFmtId="0" fontId="4" fillId="0" borderId="6" xfId="0" applyFont="1" applyFill="1" applyBorder="1" applyAlignment="1">
      <alignment wrapText="1"/>
    </xf>
    <xf numFmtId="49" fontId="6" fillId="0" borderId="3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/>
    <xf numFmtId="164" fontId="7" fillId="0" borderId="4" xfId="0" applyNumberFormat="1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 wrapText="1"/>
    </xf>
    <xf numFmtId="17" fontId="5" fillId="0" borderId="1" xfId="0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2" fontId="5" fillId="0" borderId="5" xfId="1" applyNumberFormat="1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3" fontId="5" fillId="0" borderId="2" xfId="1" applyNumberFormat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right" vertical="center"/>
    </xf>
    <xf numFmtId="0" fontId="11" fillId="0" borderId="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top" wrapText="1"/>
    </xf>
    <xf numFmtId="164" fontId="6" fillId="0" borderId="5" xfId="1" applyNumberFormat="1" applyFont="1" applyFill="1" applyBorder="1" applyAlignment="1">
      <alignment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top" wrapText="1"/>
    </xf>
    <xf numFmtId="0" fontId="6" fillId="0" borderId="3" xfId="0" applyNumberFormat="1" applyFont="1" applyFill="1" applyBorder="1" applyAlignment="1">
      <alignment vertical="top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1" fontId="5" fillId="0" borderId="2" xfId="0" applyNumberFormat="1" applyFont="1" applyFill="1" applyBorder="1" applyAlignment="1">
      <alignment vertical="center" wrapText="1"/>
    </xf>
    <xf numFmtId="41" fontId="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right" vertical="center" wrapText="1"/>
    </xf>
    <xf numFmtId="0" fontId="6" fillId="0" borderId="7" xfId="0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top" wrapText="1"/>
    </xf>
    <xf numFmtId="0" fontId="12" fillId="0" borderId="4" xfId="0" applyFont="1" applyFill="1" applyBorder="1"/>
    <xf numFmtId="0" fontId="6" fillId="0" borderId="1" xfId="0" applyFont="1" applyFill="1" applyBorder="1" applyAlignment="1">
      <alignment horizontal="left" vertical="top" wrapText="1"/>
    </xf>
    <xf numFmtId="1" fontId="5" fillId="0" borderId="3" xfId="1" applyNumberFormat="1" applyFont="1" applyFill="1" applyBorder="1" applyAlignment="1">
      <alignment horizontal="center" vertical="center" wrapText="1"/>
    </xf>
    <xf numFmtId="1" fontId="5" fillId="0" borderId="2" xfId="1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" fontId="5" fillId="0" borderId="1" xfId="1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center" vertical="center" wrapText="1"/>
    </xf>
    <xf numFmtId="164" fontId="5" fillId="0" borderId="5" xfId="1" applyNumberFormat="1" applyFont="1" applyFill="1" applyBorder="1" applyAlignment="1">
      <alignment vertical="center" wrapText="1"/>
    </xf>
    <xf numFmtId="164" fontId="4" fillId="0" borderId="9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top" wrapText="1"/>
    </xf>
    <xf numFmtId="0" fontId="4" fillId="0" borderId="9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vertical="center" wrapText="1"/>
    </xf>
    <xf numFmtId="49" fontId="6" fillId="0" borderId="9" xfId="0" applyNumberFormat="1" applyFont="1" applyFill="1" applyBorder="1" applyAlignment="1">
      <alignment horizontal="center" vertical="top" wrapText="1"/>
    </xf>
    <xf numFmtId="3" fontId="6" fillId="0" borderId="1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0" fontId="4" fillId="0" borderId="10" xfId="0" applyFont="1" applyFill="1" applyBorder="1" applyAlignment="1">
      <alignment horizontal="left" vertical="top" wrapText="1"/>
    </xf>
    <xf numFmtId="164" fontId="4" fillId="0" borderId="10" xfId="1" applyNumberFormat="1" applyFont="1" applyFill="1" applyBorder="1" applyAlignment="1">
      <alignment horizontal="right" vertical="center" wrapText="1"/>
    </xf>
    <xf numFmtId="164" fontId="4" fillId="0" borderId="10" xfId="1" applyNumberFormat="1" applyFont="1" applyFill="1" applyBorder="1" applyAlignment="1">
      <alignment vertical="center" wrapText="1"/>
    </xf>
    <xf numFmtId="49" fontId="5" fillId="0" borderId="9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164" fontId="4" fillId="0" borderId="10" xfId="1" applyNumberFormat="1" applyFont="1" applyFill="1" applyBorder="1" applyAlignment="1">
      <alignment horizontal="left" vertical="top" wrapText="1"/>
    </xf>
    <xf numFmtId="49" fontId="5" fillId="0" borderId="11" xfId="0" applyNumberFormat="1" applyFont="1" applyFill="1" applyBorder="1" applyAlignment="1">
      <alignment horizontal="center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horizontal="center" vertical="center" wrapText="1"/>
    </xf>
    <xf numFmtId="164" fontId="5" fillId="0" borderId="11" xfId="1" applyNumberFormat="1" applyFont="1" applyFill="1" applyBorder="1" applyAlignment="1">
      <alignment vertical="center" wrapText="1"/>
    </xf>
    <xf numFmtId="164" fontId="4" fillId="0" borderId="10" xfId="1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9" xfId="0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center" vertical="top" wrapText="1"/>
    </xf>
    <xf numFmtId="164" fontId="6" fillId="0" borderId="9" xfId="1" applyNumberFormat="1" applyFont="1" applyFill="1" applyBorder="1" applyAlignment="1">
      <alignment vertical="center" wrapText="1"/>
    </xf>
    <xf numFmtId="49" fontId="6" fillId="0" borderId="10" xfId="0" applyNumberFormat="1" applyFont="1" applyFill="1" applyBorder="1" applyAlignment="1">
      <alignment horizontal="center" vertical="top" wrapText="1"/>
    </xf>
    <xf numFmtId="0" fontId="7" fillId="0" borderId="10" xfId="0" applyFont="1" applyFill="1" applyBorder="1" applyAlignment="1">
      <alignment horizontal="left" vertical="top" wrapText="1"/>
    </xf>
    <xf numFmtId="0" fontId="7" fillId="0" borderId="10" xfId="0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top" wrapText="1"/>
    </xf>
    <xf numFmtId="164" fontId="7" fillId="0" borderId="10" xfId="1" applyNumberFormat="1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left" vertical="center" wrapText="1"/>
    </xf>
    <xf numFmtId="3" fontId="6" fillId="0" borderId="9" xfId="2" applyNumberFormat="1" applyFont="1" applyFill="1" applyBorder="1" applyAlignment="1">
      <alignment horizontal="center" vertical="center" wrapText="1"/>
    </xf>
    <xf numFmtId="3" fontId="6" fillId="0" borderId="9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left" vertical="center" wrapText="1"/>
    </xf>
    <xf numFmtId="164" fontId="6" fillId="0" borderId="9" xfId="1" applyNumberFormat="1" applyFont="1" applyFill="1" applyBorder="1" applyAlignment="1">
      <alignment vertical="center"/>
    </xf>
    <xf numFmtId="0" fontId="5" fillId="0" borderId="9" xfId="0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top" wrapText="1"/>
    </xf>
    <xf numFmtId="0" fontId="7" fillId="0" borderId="10" xfId="0" applyNumberFormat="1" applyFont="1" applyFill="1" applyBorder="1" applyAlignment="1">
      <alignment vertical="top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4" fillId="0" borderId="10" xfId="1" applyNumberFormat="1" applyFont="1" applyFill="1" applyBorder="1" applyAlignment="1">
      <alignment horizontal="center" vertical="center" wrapText="1"/>
    </xf>
    <xf numFmtId="0" fontId="4" fillId="0" borderId="10" xfId="1" applyNumberFormat="1" applyFont="1" applyFill="1" applyBorder="1" applyAlignment="1">
      <alignment horizontal="left" vertical="top" wrapText="1"/>
    </xf>
    <xf numFmtId="0" fontId="6" fillId="0" borderId="9" xfId="0" applyNumberFormat="1" applyFont="1" applyFill="1" applyBorder="1" applyAlignment="1">
      <alignment vertical="top" wrapText="1"/>
    </xf>
    <xf numFmtId="0" fontId="6" fillId="0" borderId="9" xfId="0" applyNumberFormat="1" applyFont="1" applyFill="1" applyBorder="1" applyAlignment="1">
      <alignment horizontal="center" vertical="center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" fillId="0" borderId="9" xfId="1" applyNumberFormat="1" applyFont="1" applyFill="1" applyBorder="1" applyAlignment="1">
      <alignment horizontal="center" vertical="top" wrapText="1"/>
    </xf>
    <xf numFmtId="0" fontId="12" fillId="0" borderId="3" xfId="0" applyFont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12" fillId="0" borderId="10" xfId="0" applyFont="1" applyBorder="1"/>
    <xf numFmtId="49" fontId="7" fillId="0" borderId="10" xfId="0" applyNumberFormat="1" applyFont="1" applyFill="1" applyBorder="1" applyAlignment="1">
      <alignment vertical="top" wrapText="1"/>
    </xf>
    <xf numFmtId="164" fontId="5" fillId="0" borderId="10" xfId="1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/>
    <xf numFmtId="0" fontId="0" fillId="0" borderId="0" xfId="0" applyFont="1" applyFill="1"/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horizontal="left" vertical="top" wrapText="1"/>
    </xf>
    <xf numFmtId="164" fontId="4" fillId="0" borderId="11" xfId="1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164" fontId="5" fillId="0" borderId="10" xfId="1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15" fillId="0" borderId="0" xfId="0" applyFont="1"/>
    <xf numFmtId="0" fontId="5" fillId="0" borderId="2" xfId="0" applyFont="1" applyFill="1" applyBorder="1" applyAlignment="1">
      <alignment horizontal="left" vertical="top" wrapText="1"/>
    </xf>
    <xf numFmtId="41" fontId="5" fillId="0" borderId="2" xfId="0" applyNumberFormat="1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1" applyNumberFormat="1" applyFont="1" applyFill="1" applyBorder="1" applyAlignment="1">
      <alignment vertical="center" wrapText="1"/>
    </xf>
    <xf numFmtId="164" fontId="4" fillId="0" borderId="2" xfId="1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top" wrapText="1"/>
    </xf>
    <xf numFmtId="0" fontId="6" fillId="0" borderId="2" xfId="0" applyNumberFormat="1" applyFont="1" applyFill="1" applyBorder="1" applyAlignment="1">
      <alignment vertical="top" wrapText="1"/>
    </xf>
    <xf numFmtId="0" fontId="6" fillId="0" borderId="12" xfId="0" applyNumberFormat="1" applyFont="1" applyFill="1" applyBorder="1" applyAlignment="1">
      <alignment horizontal="center" vertical="top" wrapText="1"/>
    </xf>
    <xf numFmtId="0" fontId="7" fillId="0" borderId="11" xfId="0" applyNumberFormat="1" applyFont="1" applyFill="1" applyBorder="1" applyAlignment="1">
      <alignment vertical="top" wrapText="1"/>
    </xf>
    <xf numFmtId="0" fontId="7" fillId="0" borderId="11" xfId="0" applyNumberFormat="1" applyFont="1" applyFill="1" applyBorder="1" applyAlignment="1">
      <alignment horizontal="center" vertical="top" wrapText="1"/>
    </xf>
    <xf numFmtId="164" fontId="7" fillId="0" borderId="11" xfId="1" applyNumberFormat="1" applyFont="1" applyFill="1" applyBorder="1" applyAlignment="1">
      <alignment horizontal="center" vertical="center" wrapText="1"/>
    </xf>
    <xf numFmtId="0" fontId="0" fillId="0" borderId="13" xfId="0" applyBorder="1"/>
    <xf numFmtId="164" fontId="7" fillId="0" borderId="2" xfId="1" applyNumberFormat="1" applyFont="1" applyFill="1" applyBorder="1" applyAlignment="1">
      <alignment vertical="center" wrapText="1"/>
    </xf>
    <xf numFmtId="164" fontId="4" fillId="0" borderId="14" xfId="1" applyNumberFormat="1" applyFont="1" applyFill="1" applyBorder="1" applyAlignment="1">
      <alignment horizontal="center" vertical="center" wrapText="1"/>
    </xf>
    <xf numFmtId="0" fontId="4" fillId="0" borderId="12" xfId="0" applyFont="1" applyFill="1" applyBorder="1"/>
    <xf numFmtId="0" fontId="0" fillId="0" borderId="1" xfId="0" applyBorder="1"/>
    <xf numFmtId="0" fontId="16" fillId="0" borderId="1" xfId="0" applyFont="1" applyBorder="1"/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3" fontId="16" fillId="0" borderId="1" xfId="0" applyNumberFormat="1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165" fontId="6" fillId="0" borderId="2" xfId="1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164" fontId="6" fillId="0" borderId="10" xfId="1" applyNumberFormat="1" applyFont="1" applyFill="1" applyBorder="1" applyAlignment="1">
      <alignment horizontal="right" vertical="center" wrapText="1"/>
    </xf>
    <xf numFmtId="43" fontId="5" fillId="0" borderId="2" xfId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49" fontId="4" fillId="0" borderId="12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49" fontId="6" fillId="0" borderId="5" xfId="0" applyNumberFormat="1" applyFont="1" applyFill="1" applyBorder="1" applyAlignment="1">
      <alignment horizontal="left" vertical="top" wrapText="1"/>
    </xf>
    <xf numFmtId="164" fontId="6" fillId="0" borderId="5" xfId="1" applyNumberFormat="1" applyFont="1" applyFill="1" applyBorder="1" applyAlignment="1">
      <alignment horizontal="center" vertical="center" wrapText="1"/>
    </xf>
    <xf numFmtId="49" fontId="6" fillId="2" borderId="10" xfId="0" applyNumberFormat="1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4" fontId="4" fillId="0" borderId="1" xfId="1" applyNumberFormat="1" applyFont="1" applyFill="1" applyBorder="1" applyAlignment="1">
      <alignment vertical="center" wrapText="1"/>
    </xf>
    <xf numFmtId="0" fontId="13" fillId="0" borderId="3" xfId="0" applyFont="1" applyFill="1" applyBorder="1" applyAlignment="1">
      <alignment horizontal="left" vertical="top" wrapText="1"/>
    </xf>
    <xf numFmtId="49" fontId="4" fillId="0" borderId="16" xfId="0" applyNumberFormat="1" applyFont="1" applyFill="1" applyBorder="1" applyAlignment="1">
      <alignment horizontal="left" vertical="top" wrapText="1"/>
    </xf>
    <xf numFmtId="164" fontId="4" fillId="0" borderId="15" xfId="1" applyNumberFormat="1" applyFont="1" applyFill="1" applyBorder="1" applyAlignment="1">
      <alignment horizontal="center" vertical="center" wrapText="1"/>
    </xf>
    <xf numFmtId="164" fontId="4" fillId="0" borderId="17" xfId="1" applyNumberFormat="1" applyFont="1" applyFill="1" applyBorder="1" applyAlignment="1">
      <alignment horizontal="center" vertical="center" wrapText="1"/>
    </xf>
    <xf numFmtId="164" fontId="4" fillId="0" borderId="18" xfId="1" applyNumberFormat="1" applyFont="1" applyFill="1" applyBorder="1" applyAlignment="1">
      <alignment horizontal="center" vertical="center" wrapText="1"/>
    </xf>
    <xf numFmtId="164" fontId="4" fillId="0" borderId="19" xfId="1" applyNumberFormat="1" applyFont="1" applyFill="1" applyBorder="1" applyAlignment="1">
      <alignment horizontal="center" vertical="center" wrapText="1"/>
    </xf>
    <xf numFmtId="2" fontId="5" fillId="0" borderId="9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0" xfId="0" applyFont="1" applyFill="1" applyBorder="1" applyAlignment="1">
      <alignment horizontal="left"/>
    </xf>
    <xf numFmtId="0" fontId="4" fillId="0" borderId="21" xfId="0" applyFont="1" applyFill="1" applyBorder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23" xfId="0" applyFont="1" applyFill="1" applyBorder="1" applyAlignment="1">
      <alignment horizontal="center" vertical="top" wrapText="1"/>
    </xf>
    <xf numFmtId="0" fontId="4" fillId="0" borderId="24" xfId="0" applyFont="1" applyFill="1" applyBorder="1" applyAlignment="1"/>
    <xf numFmtId="0" fontId="12" fillId="0" borderId="25" xfId="0" applyFont="1" applyFill="1" applyBorder="1" applyAlignment="1"/>
    <xf numFmtId="0" fontId="4" fillId="0" borderId="24" xfId="0" applyFont="1" applyFill="1" applyBorder="1" applyAlignment="1">
      <alignment horizontal="left"/>
    </xf>
    <xf numFmtId="0" fontId="4" fillId="0" borderId="25" xfId="0" applyFont="1" applyFill="1" applyBorder="1" applyAlignment="1">
      <alignment horizontal="left"/>
    </xf>
    <xf numFmtId="0" fontId="4" fillId="0" borderId="26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</cellXfs>
  <cellStyles count="3">
    <cellStyle name="Dziesiętny" xfId="1" builtinId="3"/>
    <cellStyle name="Normalny" xfId="0" builtinId="0"/>
    <cellStyle name="Procentowy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E135"/>
  <sheetViews>
    <sheetView tabSelected="1" topLeftCell="A15" workbookViewId="0">
      <selection activeCell="G18" sqref="G18"/>
    </sheetView>
  </sheetViews>
  <sheetFormatPr defaultRowHeight="12.75"/>
  <cols>
    <col min="1" max="1" width="7" customWidth="1"/>
    <col min="2" max="2" width="27.140625" customWidth="1"/>
    <col min="3" max="3" width="9.28515625" bestFit="1" customWidth="1"/>
    <col min="4" max="4" width="13.7109375" customWidth="1"/>
    <col min="5" max="6" width="13.28515625" customWidth="1"/>
    <col min="7" max="7" width="12.5703125" customWidth="1"/>
    <col min="8" max="8" width="13" customWidth="1"/>
    <col min="9" max="9" width="11.5703125" customWidth="1"/>
    <col min="10" max="10" width="11.42578125" customWidth="1"/>
    <col min="11" max="11" width="10.42578125" customWidth="1"/>
    <col min="12" max="12" width="12.5703125" customWidth="1"/>
    <col min="13" max="13" width="18.140625" customWidth="1"/>
    <col min="14" max="14" width="11.140625" bestFit="1" customWidth="1"/>
  </cols>
  <sheetData>
    <row r="1" spans="1:13">
      <c r="A1" s="2"/>
      <c r="B1" s="2"/>
      <c r="C1" s="2"/>
      <c r="D1" s="2"/>
      <c r="E1" s="2"/>
      <c r="F1" s="2"/>
      <c r="G1" s="2"/>
      <c r="H1" s="2"/>
      <c r="I1" s="2"/>
      <c r="J1" s="4"/>
      <c r="K1" s="4"/>
      <c r="L1" s="157" t="s">
        <v>49</v>
      </c>
      <c r="M1" s="158"/>
    </row>
    <row r="2" spans="1:13">
      <c r="A2" s="2"/>
      <c r="B2" s="2"/>
      <c r="C2" s="2"/>
      <c r="D2" s="2"/>
      <c r="E2" s="2"/>
      <c r="F2" s="2"/>
      <c r="G2" s="2"/>
      <c r="H2" s="2"/>
      <c r="I2" s="2"/>
      <c r="J2" s="4"/>
      <c r="K2" s="4"/>
      <c r="L2" s="157" t="s">
        <v>145</v>
      </c>
      <c r="M2" s="158"/>
    </row>
    <row r="3" spans="1:13">
      <c r="A3" s="2"/>
      <c r="B3" s="2"/>
      <c r="C3" s="2"/>
      <c r="D3" s="2"/>
      <c r="E3" s="2"/>
      <c r="F3" s="2"/>
      <c r="G3" s="2"/>
      <c r="H3" s="2"/>
      <c r="I3" s="2"/>
      <c r="J3" s="4"/>
      <c r="K3" s="4"/>
      <c r="L3" s="157" t="s">
        <v>143</v>
      </c>
      <c r="M3" s="158"/>
    </row>
    <row r="4" spans="1:13">
      <c r="A4" s="2"/>
      <c r="B4" s="2"/>
      <c r="C4" s="2"/>
      <c r="D4" s="2"/>
      <c r="E4" s="2"/>
      <c r="F4" s="2"/>
      <c r="G4" s="2"/>
      <c r="H4" s="2"/>
      <c r="I4" s="2"/>
      <c r="J4" s="4"/>
      <c r="K4" s="4"/>
      <c r="L4" s="157" t="s">
        <v>146</v>
      </c>
      <c r="M4" s="158"/>
    </row>
    <row r="5" spans="1:13">
      <c r="A5" s="2"/>
      <c r="B5" s="2"/>
      <c r="C5" s="2"/>
      <c r="D5" s="2"/>
      <c r="E5" s="2"/>
      <c r="F5" s="2"/>
      <c r="G5" s="2"/>
      <c r="H5" s="2"/>
      <c r="I5" s="2"/>
      <c r="J5" s="4"/>
      <c r="K5" s="4"/>
      <c r="L5" s="157" t="s">
        <v>144</v>
      </c>
      <c r="M5" s="158"/>
    </row>
    <row r="6" spans="1:13" ht="15.75">
      <c r="A6" s="1"/>
      <c r="B6" s="1"/>
      <c r="C6" s="1"/>
      <c r="D6" s="1"/>
      <c r="E6" s="1"/>
      <c r="F6" s="1"/>
      <c r="G6" s="1"/>
      <c r="H6" s="3"/>
      <c r="I6" s="1"/>
      <c r="J6" s="5"/>
      <c r="K6" s="5"/>
      <c r="L6" s="157" t="s">
        <v>100</v>
      </c>
      <c r="M6" s="44"/>
    </row>
    <row r="7" spans="1:13" ht="15.75">
      <c r="A7" s="1"/>
      <c r="B7" s="1"/>
      <c r="C7" s="1"/>
      <c r="D7" s="1"/>
      <c r="E7" s="1"/>
      <c r="F7" s="1"/>
      <c r="G7" s="1"/>
      <c r="H7" s="3"/>
      <c r="I7" s="1"/>
      <c r="J7" s="5"/>
      <c r="K7" s="5"/>
      <c r="L7" s="43"/>
      <c r="M7" s="44"/>
    </row>
    <row r="8" spans="1:13" ht="15.75">
      <c r="A8" s="230" t="s">
        <v>57</v>
      </c>
      <c r="B8" s="230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</row>
    <row r="9" spans="1:13" ht="15.75">
      <c r="A9" s="1"/>
      <c r="B9" s="1"/>
      <c r="C9" s="1"/>
      <c r="D9" s="1"/>
      <c r="E9" s="1"/>
      <c r="F9" s="1"/>
      <c r="G9" s="1"/>
      <c r="H9" s="3"/>
      <c r="I9" s="1"/>
      <c r="J9" s="5"/>
      <c r="K9" s="5"/>
      <c r="L9" s="43"/>
      <c r="M9" s="44"/>
    </row>
    <row r="10" spans="1:13" ht="14.25" customHeight="1">
      <c r="A10" s="6" t="s">
        <v>0</v>
      </c>
      <c r="B10" s="231" t="s">
        <v>12</v>
      </c>
      <c r="C10" s="231" t="s">
        <v>1</v>
      </c>
      <c r="D10" s="231" t="s">
        <v>2</v>
      </c>
      <c r="E10" s="6" t="s">
        <v>3</v>
      </c>
      <c r="F10" s="231" t="s">
        <v>55</v>
      </c>
      <c r="G10" s="233" t="s">
        <v>4</v>
      </c>
      <c r="H10" s="234"/>
      <c r="I10" s="234"/>
      <c r="J10" s="234"/>
      <c r="K10" s="234"/>
      <c r="L10" s="234"/>
      <c r="M10" s="235"/>
    </row>
    <row r="11" spans="1:13" ht="45.75" customHeight="1">
      <c r="A11" s="6" t="s">
        <v>11</v>
      </c>
      <c r="B11" s="232"/>
      <c r="C11" s="232"/>
      <c r="D11" s="232"/>
      <c r="E11" s="28" t="s">
        <v>54</v>
      </c>
      <c r="F11" s="232"/>
      <c r="G11" s="28" t="s">
        <v>13</v>
      </c>
      <c r="H11" s="6" t="s">
        <v>18</v>
      </c>
      <c r="I11" s="28" t="s">
        <v>30</v>
      </c>
      <c r="J11" s="28" t="s">
        <v>31</v>
      </c>
      <c r="K11" s="28" t="s">
        <v>32</v>
      </c>
      <c r="L11" s="28" t="s">
        <v>26</v>
      </c>
      <c r="M11" s="28" t="s">
        <v>16</v>
      </c>
    </row>
    <row r="12" spans="1:13" s="168" customFormat="1" ht="18" customHeight="1">
      <c r="A12" s="166" t="s">
        <v>105</v>
      </c>
      <c r="B12" s="74" t="s">
        <v>106</v>
      </c>
      <c r="C12" s="74">
        <v>2014</v>
      </c>
      <c r="D12" s="74">
        <v>3000</v>
      </c>
      <c r="E12" s="21"/>
      <c r="F12" s="95">
        <v>3000</v>
      </c>
      <c r="G12" s="21">
        <v>3000</v>
      </c>
      <c r="H12" s="167"/>
      <c r="I12" s="10"/>
      <c r="J12" s="21"/>
      <c r="K12" s="21"/>
      <c r="L12" s="21"/>
      <c r="M12" s="21"/>
    </row>
    <row r="13" spans="1:13" ht="45.75" customHeight="1">
      <c r="A13" s="7" t="s">
        <v>27</v>
      </c>
      <c r="B13" s="214" t="s">
        <v>36</v>
      </c>
      <c r="C13" s="74" t="s">
        <v>28</v>
      </c>
      <c r="D13" s="11">
        <v>532052</v>
      </c>
      <c r="E13" s="18">
        <v>454052</v>
      </c>
      <c r="F13" s="19">
        <v>78000</v>
      </c>
      <c r="G13" s="19">
        <v>61000</v>
      </c>
      <c r="H13" s="19">
        <v>17000</v>
      </c>
      <c r="I13" s="38"/>
      <c r="J13" s="50"/>
      <c r="K13" s="19"/>
      <c r="L13" s="75"/>
      <c r="M13" s="21" t="s">
        <v>56</v>
      </c>
    </row>
    <row r="14" spans="1:13" ht="36" customHeight="1">
      <c r="A14" s="7" t="s">
        <v>27</v>
      </c>
      <c r="B14" s="9" t="s">
        <v>95</v>
      </c>
      <c r="C14" s="74" t="s">
        <v>41</v>
      </c>
      <c r="D14" s="11">
        <v>99230</v>
      </c>
      <c r="E14" s="18">
        <v>4230</v>
      </c>
      <c r="F14" s="19">
        <v>95000</v>
      </c>
      <c r="G14" s="19">
        <v>20100</v>
      </c>
      <c r="H14" s="19">
        <v>24900</v>
      </c>
      <c r="I14" s="39">
        <v>50000</v>
      </c>
      <c r="J14" s="50"/>
      <c r="K14" s="19"/>
      <c r="L14" s="75"/>
      <c r="M14" s="11" t="s">
        <v>70</v>
      </c>
    </row>
    <row r="15" spans="1:13" ht="38.25" customHeight="1">
      <c r="A15" s="7" t="s">
        <v>27</v>
      </c>
      <c r="B15" s="9" t="s">
        <v>69</v>
      </c>
      <c r="C15" s="10">
        <v>2014</v>
      </c>
      <c r="D15" s="11">
        <v>80000</v>
      </c>
      <c r="E15" s="18"/>
      <c r="F15" s="19">
        <v>75000</v>
      </c>
      <c r="G15" s="19">
        <v>10100</v>
      </c>
      <c r="H15" s="19">
        <v>24900</v>
      </c>
      <c r="I15" s="25">
        <v>40000</v>
      </c>
      <c r="J15" s="19"/>
      <c r="K15" s="19"/>
      <c r="L15" s="19"/>
      <c r="M15" s="11" t="s">
        <v>70</v>
      </c>
    </row>
    <row r="16" spans="1:13" ht="27" customHeight="1">
      <c r="A16" s="8" t="s">
        <v>27</v>
      </c>
      <c r="B16" s="9" t="s">
        <v>93</v>
      </c>
      <c r="C16" s="10" t="s">
        <v>41</v>
      </c>
      <c r="D16" s="76">
        <v>92960</v>
      </c>
      <c r="E16" s="18">
        <v>4960</v>
      </c>
      <c r="F16" s="76">
        <v>88000</v>
      </c>
      <c r="G16" s="11">
        <v>17300</v>
      </c>
      <c r="H16" s="19">
        <v>24900</v>
      </c>
      <c r="I16" s="25">
        <v>30000</v>
      </c>
      <c r="J16" s="25"/>
      <c r="K16" s="25">
        <v>15800</v>
      </c>
      <c r="L16" s="25"/>
      <c r="M16" s="11" t="s">
        <v>70</v>
      </c>
    </row>
    <row r="17" spans="1:17" ht="37.5" customHeight="1">
      <c r="A17" s="8" t="s">
        <v>27</v>
      </c>
      <c r="B17" s="9" t="s">
        <v>94</v>
      </c>
      <c r="C17" s="10" t="s">
        <v>41</v>
      </c>
      <c r="D17" s="76">
        <v>627582</v>
      </c>
      <c r="E17" s="77">
        <v>26471</v>
      </c>
      <c r="F17" s="76">
        <v>601111</v>
      </c>
      <c r="G17" s="11">
        <v>51111</v>
      </c>
      <c r="H17" s="78">
        <v>250000</v>
      </c>
      <c r="I17" s="25">
        <v>300000</v>
      </c>
      <c r="J17" s="25"/>
      <c r="K17" s="25"/>
      <c r="L17" s="25"/>
      <c r="M17" s="11" t="s">
        <v>101</v>
      </c>
    </row>
    <row r="18" spans="1:17" ht="27" customHeight="1">
      <c r="A18" s="7" t="s">
        <v>27</v>
      </c>
      <c r="B18" s="169" t="s">
        <v>122</v>
      </c>
      <c r="C18" s="21">
        <v>2014</v>
      </c>
      <c r="D18" s="170">
        <v>140000</v>
      </c>
      <c r="E18" s="171"/>
      <c r="F18" s="170">
        <v>145000</v>
      </c>
      <c r="G18" s="18">
        <v>63400</v>
      </c>
      <c r="H18" s="172">
        <v>81600</v>
      </c>
      <c r="I18" s="19"/>
      <c r="J18" s="19"/>
      <c r="K18" s="19"/>
      <c r="L18" s="19"/>
      <c r="M18" s="18"/>
    </row>
    <row r="19" spans="1:17" ht="27" customHeight="1" thickBot="1">
      <c r="A19" s="109" t="s">
        <v>27</v>
      </c>
      <c r="B19" s="110" t="s">
        <v>96</v>
      </c>
      <c r="C19" s="111" t="s">
        <v>41</v>
      </c>
      <c r="D19" s="112">
        <v>104690</v>
      </c>
      <c r="E19" s="112">
        <v>14690</v>
      </c>
      <c r="F19" s="113">
        <v>90000</v>
      </c>
      <c r="G19" s="113">
        <v>13800</v>
      </c>
      <c r="H19" s="113">
        <v>24900</v>
      </c>
      <c r="I19" s="113">
        <v>50000</v>
      </c>
      <c r="J19" s="113"/>
      <c r="K19" s="113">
        <v>1300</v>
      </c>
      <c r="L19" s="113"/>
      <c r="M19" s="112" t="s">
        <v>70</v>
      </c>
    </row>
    <row r="20" spans="1:17" ht="14.25" customHeight="1" thickBot="1">
      <c r="A20" s="105"/>
      <c r="B20" s="106" t="s">
        <v>5</v>
      </c>
      <c r="C20" s="106"/>
      <c r="D20" s="107">
        <f>SUM(D13:D19)</f>
        <v>1676514</v>
      </c>
      <c r="E20" s="107">
        <f>SUM(E13:E19)</f>
        <v>504403</v>
      </c>
      <c r="F20" s="107">
        <f>SUM(F12:F19)</f>
        <v>1175111</v>
      </c>
      <c r="G20" s="107">
        <f t="shared" ref="G20:L20" si="0">SUM(G12:G19)</f>
        <v>239811</v>
      </c>
      <c r="H20" s="107">
        <f t="shared" si="0"/>
        <v>448200</v>
      </c>
      <c r="I20" s="107">
        <f t="shared" si="0"/>
        <v>470000</v>
      </c>
      <c r="J20" s="107">
        <f t="shared" si="0"/>
        <v>0</v>
      </c>
      <c r="K20" s="107">
        <f t="shared" si="0"/>
        <v>17100</v>
      </c>
      <c r="L20" s="107">
        <f t="shared" si="0"/>
        <v>0</v>
      </c>
      <c r="M20" s="108">
        <f>SUM(M13:M19)</f>
        <v>0</v>
      </c>
    </row>
    <row r="21" spans="1:17" ht="36.75" customHeight="1">
      <c r="A21" s="20" t="s">
        <v>33</v>
      </c>
      <c r="B21" s="94" t="s">
        <v>97</v>
      </c>
      <c r="C21" s="95" t="s">
        <v>28</v>
      </c>
      <c r="D21" s="24">
        <v>306500</v>
      </c>
      <c r="E21" s="96">
        <v>9500</v>
      </c>
      <c r="F21" s="96">
        <v>297000</v>
      </c>
      <c r="G21" s="96">
        <v>102371</v>
      </c>
      <c r="H21" s="96">
        <v>145972</v>
      </c>
      <c r="I21" s="96"/>
      <c r="J21" s="96">
        <v>48657</v>
      </c>
      <c r="K21" s="96"/>
      <c r="L21" s="96"/>
      <c r="M21" s="13" t="s">
        <v>115</v>
      </c>
    </row>
    <row r="22" spans="1:17" ht="36.75" customHeight="1" thickBot="1">
      <c r="A22" s="109" t="s">
        <v>33</v>
      </c>
      <c r="B22" s="114" t="s">
        <v>80</v>
      </c>
      <c r="C22" s="111" t="s">
        <v>28</v>
      </c>
      <c r="D22" s="112">
        <v>332288</v>
      </c>
      <c r="E22" s="113">
        <v>22288</v>
      </c>
      <c r="F22" s="113">
        <v>310000</v>
      </c>
      <c r="G22" s="113">
        <v>177000</v>
      </c>
      <c r="H22" s="113">
        <v>99750</v>
      </c>
      <c r="I22" s="113"/>
      <c r="J22" s="113">
        <v>33250</v>
      </c>
      <c r="K22" s="113"/>
      <c r="L22" s="113"/>
      <c r="M22" s="112" t="s">
        <v>115</v>
      </c>
    </row>
    <row r="23" spans="1:17" ht="26.25" customHeight="1" thickBot="1">
      <c r="A23" s="162" t="s">
        <v>33</v>
      </c>
      <c r="B23" s="163" t="s">
        <v>104</v>
      </c>
      <c r="C23" s="164">
        <v>2014</v>
      </c>
      <c r="D23" s="156">
        <v>40000</v>
      </c>
      <c r="E23" s="165"/>
      <c r="F23" s="165">
        <v>40000</v>
      </c>
      <c r="G23" s="165">
        <v>40000</v>
      </c>
      <c r="H23" s="165"/>
      <c r="I23" s="165"/>
      <c r="J23" s="165"/>
      <c r="K23" s="165"/>
      <c r="L23" s="165"/>
      <c r="M23" s="156"/>
    </row>
    <row r="24" spans="1:17" ht="15.75" customHeight="1" thickBot="1">
      <c r="A24" s="152"/>
      <c r="B24" s="153" t="s">
        <v>29</v>
      </c>
      <c r="C24" s="106"/>
      <c r="D24" s="107">
        <f>D21+D22+D23</f>
        <v>678788</v>
      </c>
      <c r="E24" s="107">
        <f>E21+E22+E23</f>
        <v>31788</v>
      </c>
      <c r="F24" s="107">
        <f>F21+F22+F23</f>
        <v>647000</v>
      </c>
      <c r="G24" s="107">
        <f>G21+G22+G23</f>
        <v>319371</v>
      </c>
      <c r="H24" s="107">
        <f>H21+H22+H23</f>
        <v>245722</v>
      </c>
      <c r="I24" s="107">
        <f>I21+I22</f>
        <v>0</v>
      </c>
      <c r="J24" s="107">
        <f>J21+J22</f>
        <v>81907</v>
      </c>
      <c r="K24" s="107">
        <f>K21+K22</f>
        <v>0</v>
      </c>
      <c r="L24" s="107">
        <f>L21+L22</f>
        <v>0</v>
      </c>
      <c r="M24" s="107"/>
      <c r="N24" s="79"/>
      <c r="O24" s="79"/>
      <c r="P24" s="79"/>
      <c r="Q24" s="79"/>
    </row>
    <row r="25" spans="1:17" ht="37.5" customHeight="1" thickBot="1">
      <c r="A25" s="199" t="s">
        <v>23</v>
      </c>
      <c r="B25" s="87" t="s">
        <v>123</v>
      </c>
      <c r="C25" s="198">
        <v>2014</v>
      </c>
      <c r="D25" s="200">
        <v>5000</v>
      </c>
      <c r="E25" s="107"/>
      <c r="F25" s="200">
        <v>5000</v>
      </c>
      <c r="G25" s="200">
        <v>5000</v>
      </c>
      <c r="H25" s="107"/>
      <c r="I25" s="107"/>
      <c r="J25" s="107"/>
      <c r="K25" s="107"/>
      <c r="L25" s="107"/>
      <c r="M25" s="107"/>
      <c r="N25" s="79"/>
      <c r="O25" s="79"/>
      <c r="P25" s="79"/>
      <c r="Q25" s="79"/>
    </row>
    <row r="26" spans="1:17" ht="39.75" customHeight="1" thickBot="1">
      <c r="A26" s="197" t="s">
        <v>23</v>
      </c>
      <c r="B26" s="198" t="s">
        <v>141</v>
      </c>
      <c r="C26" s="198">
        <v>2014</v>
      </c>
      <c r="D26" s="200">
        <v>20000</v>
      </c>
      <c r="E26" s="200"/>
      <c r="F26" s="200">
        <v>20000</v>
      </c>
      <c r="G26" s="200">
        <v>20000</v>
      </c>
      <c r="H26" s="107"/>
      <c r="I26" s="107"/>
      <c r="J26" s="107"/>
      <c r="K26" s="107"/>
      <c r="L26" s="107"/>
      <c r="M26" s="107"/>
      <c r="N26" s="79"/>
      <c r="O26" s="79"/>
      <c r="P26" s="79"/>
      <c r="Q26" s="79"/>
    </row>
    <row r="27" spans="1:17" ht="23.25" customHeight="1">
      <c r="A27" s="6" t="s">
        <v>0</v>
      </c>
      <c r="B27" s="227" t="s">
        <v>12</v>
      </c>
      <c r="C27" s="227" t="s">
        <v>1</v>
      </c>
      <c r="D27" s="227" t="s">
        <v>2</v>
      </c>
      <c r="E27" s="6" t="s">
        <v>3</v>
      </c>
      <c r="F27" s="227" t="s">
        <v>55</v>
      </c>
      <c r="G27" s="227" t="s">
        <v>4</v>
      </c>
      <c r="H27" s="227"/>
      <c r="I27" s="227"/>
      <c r="J27" s="227"/>
      <c r="K27" s="227"/>
      <c r="L27" s="227"/>
      <c r="M27" s="227"/>
      <c r="N27" s="79"/>
      <c r="O27" s="79"/>
      <c r="P27" s="79"/>
      <c r="Q27" s="79"/>
    </row>
    <row r="28" spans="1:17" ht="38.25" customHeight="1" thickBot="1">
      <c r="A28" s="6" t="s">
        <v>11</v>
      </c>
      <c r="B28" s="227"/>
      <c r="C28" s="227"/>
      <c r="D28" s="227"/>
      <c r="E28" s="6" t="s">
        <v>54</v>
      </c>
      <c r="F28" s="227"/>
      <c r="G28" s="6" t="s">
        <v>13</v>
      </c>
      <c r="H28" s="6" t="s">
        <v>18</v>
      </c>
      <c r="I28" s="6" t="s">
        <v>15</v>
      </c>
      <c r="J28" s="6" t="s">
        <v>31</v>
      </c>
      <c r="K28" s="6" t="s">
        <v>32</v>
      </c>
      <c r="L28" s="6" t="s">
        <v>26</v>
      </c>
      <c r="M28" s="6" t="s">
        <v>16</v>
      </c>
      <c r="N28" s="79"/>
      <c r="O28" s="79"/>
      <c r="P28" s="79"/>
      <c r="Q28" s="79"/>
    </row>
    <row r="29" spans="1:17" ht="51" customHeight="1" thickBot="1">
      <c r="A29" s="117" t="s">
        <v>23</v>
      </c>
      <c r="B29" s="118" t="s">
        <v>25</v>
      </c>
      <c r="C29" s="119" t="s">
        <v>40</v>
      </c>
      <c r="D29" s="120">
        <v>5045214</v>
      </c>
      <c r="E29" s="121">
        <v>1499476</v>
      </c>
      <c r="F29" s="121">
        <v>1880175</v>
      </c>
      <c r="G29" s="121">
        <v>478753</v>
      </c>
      <c r="H29" s="121">
        <v>893089</v>
      </c>
      <c r="I29" s="121"/>
      <c r="J29" s="121">
        <v>508333</v>
      </c>
      <c r="K29" s="121"/>
      <c r="L29" s="121">
        <v>1665563</v>
      </c>
      <c r="M29" s="121"/>
    </row>
    <row r="30" spans="1:17" ht="22.5" customHeight="1" thickBot="1">
      <c r="A30" s="105"/>
      <c r="B30" s="115" t="s">
        <v>24</v>
      </c>
      <c r="C30" s="106"/>
      <c r="D30" s="107">
        <f t="shared" ref="D30:M30" si="1">D29+D26+D25</f>
        <v>5070214</v>
      </c>
      <c r="E30" s="107">
        <f t="shared" si="1"/>
        <v>1499476</v>
      </c>
      <c r="F30" s="107">
        <f t="shared" si="1"/>
        <v>1905175</v>
      </c>
      <c r="G30" s="107">
        <f t="shared" si="1"/>
        <v>503753</v>
      </c>
      <c r="H30" s="107">
        <f t="shared" si="1"/>
        <v>893089</v>
      </c>
      <c r="I30" s="107">
        <f t="shared" si="1"/>
        <v>0</v>
      </c>
      <c r="J30" s="107">
        <f t="shared" si="1"/>
        <v>508333</v>
      </c>
      <c r="K30" s="107">
        <f t="shared" si="1"/>
        <v>0</v>
      </c>
      <c r="L30" s="107">
        <f t="shared" si="1"/>
        <v>1665563</v>
      </c>
      <c r="M30" s="107">
        <f t="shared" si="1"/>
        <v>0</v>
      </c>
    </row>
    <row r="31" spans="1:17" s="2" customFormat="1" ht="51" customHeight="1">
      <c r="A31" s="8" t="s">
        <v>87</v>
      </c>
      <c r="B31" s="9" t="s">
        <v>103</v>
      </c>
      <c r="C31" s="51" t="s">
        <v>63</v>
      </c>
      <c r="D31" s="11">
        <v>553000</v>
      </c>
      <c r="E31" s="13"/>
      <c r="F31" s="13">
        <v>245000</v>
      </c>
      <c r="G31" s="13">
        <v>142410</v>
      </c>
      <c r="H31" s="13"/>
      <c r="I31" s="13"/>
      <c r="J31" s="13">
        <v>97590</v>
      </c>
      <c r="K31" s="88">
        <v>5000</v>
      </c>
      <c r="L31" s="52">
        <v>308000</v>
      </c>
      <c r="M31" s="67" t="s">
        <v>129</v>
      </c>
    </row>
    <row r="32" spans="1:17" s="2" customFormat="1" ht="39.75" customHeight="1">
      <c r="A32" s="8" t="s">
        <v>87</v>
      </c>
      <c r="B32" s="9" t="s">
        <v>102</v>
      </c>
      <c r="C32" s="51" t="s">
        <v>63</v>
      </c>
      <c r="D32" s="11">
        <v>541000</v>
      </c>
      <c r="E32" s="11"/>
      <c r="F32" s="11">
        <v>211000</v>
      </c>
      <c r="G32" s="11">
        <v>108590</v>
      </c>
      <c r="H32" s="11"/>
      <c r="I32" s="11"/>
      <c r="J32" s="11">
        <v>102410</v>
      </c>
      <c r="K32" s="92"/>
      <c r="L32" s="61">
        <v>330000</v>
      </c>
      <c r="M32" s="93" t="s">
        <v>130</v>
      </c>
    </row>
    <row r="33" spans="1:14" s="2" customFormat="1" ht="36.75" customHeight="1">
      <c r="A33" s="20" t="s">
        <v>6</v>
      </c>
      <c r="B33" s="223" t="s">
        <v>124</v>
      </c>
      <c r="C33" s="54" t="s">
        <v>63</v>
      </c>
      <c r="D33" s="24">
        <v>420000</v>
      </c>
      <c r="E33" s="24"/>
      <c r="F33" s="24">
        <v>160000</v>
      </c>
      <c r="G33" s="24">
        <v>160000</v>
      </c>
      <c r="H33" s="24"/>
      <c r="I33" s="24"/>
      <c r="J33" s="55"/>
      <c r="K33" s="73"/>
      <c r="L33" s="56">
        <v>260000</v>
      </c>
      <c r="M33" s="66" t="s">
        <v>83</v>
      </c>
    </row>
    <row r="34" spans="1:14" s="2" customFormat="1" ht="36.75" customHeight="1">
      <c r="A34" s="8" t="s">
        <v>6</v>
      </c>
      <c r="B34" s="53" t="s">
        <v>125</v>
      </c>
      <c r="C34" s="224" t="s">
        <v>126</v>
      </c>
      <c r="D34" s="11">
        <v>5000</v>
      </c>
      <c r="E34" s="11"/>
      <c r="F34" s="11">
        <v>5000</v>
      </c>
      <c r="G34" s="11">
        <v>5000</v>
      </c>
      <c r="H34" s="11"/>
      <c r="I34" s="11"/>
      <c r="J34" s="60"/>
      <c r="K34" s="225"/>
      <c r="L34" s="61"/>
      <c r="M34" s="226"/>
    </row>
    <row r="35" spans="1:14" ht="28.5" customHeight="1">
      <c r="A35" s="7" t="s">
        <v>6</v>
      </c>
      <c r="B35" s="57" t="s">
        <v>45</v>
      </c>
      <c r="C35" s="21" t="s">
        <v>48</v>
      </c>
      <c r="D35" s="18">
        <v>2836292</v>
      </c>
      <c r="E35" s="18">
        <v>363942</v>
      </c>
      <c r="F35" s="18">
        <v>1423000</v>
      </c>
      <c r="G35" s="18">
        <v>1423000</v>
      </c>
      <c r="H35" s="18"/>
      <c r="I35" s="18"/>
      <c r="J35" s="58"/>
      <c r="K35" s="58"/>
      <c r="L35" s="22">
        <v>1049350</v>
      </c>
      <c r="M35" s="23" t="s">
        <v>61</v>
      </c>
    </row>
    <row r="36" spans="1:14" ht="21.75" customHeight="1">
      <c r="A36" s="8" t="s">
        <v>6</v>
      </c>
      <c r="B36" s="53" t="s">
        <v>62</v>
      </c>
      <c r="C36" s="10" t="s">
        <v>48</v>
      </c>
      <c r="D36" s="11">
        <v>4637215</v>
      </c>
      <c r="E36" s="11">
        <v>114215</v>
      </c>
      <c r="F36" s="11">
        <v>1020000</v>
      </c>
      <c r="G36" s="11">
        <f>388097+101903</f>
        <v>490000</v>
      </c>
      <c r="H36" s="11"/>
      <c r="I36" s="11">
        <v>530000</v>
      </c>
      <c r="J36" s="59"/>
      <c r="K36" s="60"/>
      <c r="L36" s="61">
        <v>3503000</v>
      </c>
      <c r="M36" s="12" t="s">
        <v>120</v>
      </c>
    </row>
    <row r="37" spans="1:14" ht="36" customHeight="1">
      <c r="A37" s="7" t="s">
        <v>6</v>
      </c>
      <c r="B37" s="53" t="s">
        <v>142</v>
      </c>
      <c r="C37" s="21">
        <v>2014</v>
      </c>
      <c r="D37" s="18">
        <v>25000</v>
      </c>
      <c r="E37" s="18"/>
      <c r="F37" s="18">
        <v>25000</v>
      </c>
      <c r="G37" s="18">
        <v>25000</v>
      </c>
      <c r="H37" s="18"/>
      <c r="I37" s="18"/>
      <c r="J37" s="201"/>
      <c r="K37" s="36"/>
      <c r="L37" s="22"/>
      <c r="M37" s="23"/>
    </row>
    <row r="38" spans="1:14" ht="30.75" customHeight="1">
      <c r="A38" s="7" t="s">
        <v>6</v>
      </c>
      <c r="B38" s="9" t="s">
        <v>71</v>
      </c>
      <c r="C38" s="21">
        <v>2014</v>
      </c>
      <c r="D38" s="18">
        <v>254000</v>
      </c>
      <c r="E38" s="18"/>
      <c r="F38" s="18">
        <v>254000</v>
      </c>
      <c r="G38" s="18">
        <v>154000</v>
      </c>
      <c r="H38" s="18"/>
      <c r="I38" s="18"/>
      <c r="J38" s="18">
        <v>100000</v>
      </c>
      <c r="K38" s="36"/>
      <c r="L38" s="22"/>
      <c r="M38" s="37" t="s">
        <v>72</v>
      </c>
    </row>
    <row r="39" spans="1:14" ht="22.5" customHeight="1">
      <c r="A39" s="7" t="s">
        <v>6</v>
      </c>
      <c r="B39" s="9" t="s">
        <v>75</v>
      </c>
      <c r="C39" s="21">
        <v>2014</v>
      </c>
      <c r="D39" s="18">
        <v>6700</v>
      </c>
      <c r="E39" s="18"/>
      <c r="F39" s="18">
        <v>6700</v>
      </c>
      <c r="G39" s="18"/>
      <c r="H39" s="18"/>
      <c r="I39" s="18"/>
      <c r="J39" s="18"/>
      <c r="K39" s="89">
        <v>6700</v>
      </c>
      <c r="L39" s="22"/>
      <c r="M39" s="37"/>
    </row>
    <row r="40" spans="1:14" ht="17.25" customHeight="1">
      <c r="A40" s="7" t="s">
        <v>6</v>
      </c>
      <c r="B40" s="9" t="s">
        <v>82</v>
      </c>
      <c r="C40" s="21">
        <v>2014</v>
      </c>
      <c r="D40" s="18">
        <v>10000</v>
      </c>
      <c r="E40" s="18"/>
      <c r="F40" s="18">
        <v>10000</v>
      </c>
      <c r="G40" s="18"/>
      <c r="H40" s="18"/>
      <c r="I40" s="18"/>
      <c r="J40" s="18"/>
      <c r="K40" s="89">
        <v>10000</v>
      </c>
      <c r="L40" s="18"/>
      <c r="M40" s="90" t="s">
        <v>84</v>
      </c>
      <c r="N40" s="91"/>
    </row>
    <row r="41" spans="1:14" ht="22.5" customHeight="1">
      <c r="A41" s="7" t="s">
        <v>6</v>
      </c>
      <c r="B41" s="169" t="s">
        <v>108</v>
      </c>
      <c r="C41" s="21">
        <v>2014</v>
      </c>
      <c r="D41" s="18">
        <v>150000</v>
      </c>
      <c r="E41" s="18"/>
      <c r="F41" s="18">
        <v>150000</v>
      </c>
      <c r="G41" s="18">
        <v>35000</v>
      </c>
      <c r="H41" s="18"/>
      <c r="I41" s="18"/>
      <c r="J41" s="18">
        <v>115000</v>
      </c>
      <c r="K41" s="89"/>
      <c r="L41" s="18"/>
      <c r="M41" s="90"/>
      <c r="N41" s="91"/>
    </row>
    <row r="42" spans="1:14" ht="24" customHeight="1">
      <c r="A42" s="7" t="s">
        <v>109</v>
      </c>
      <c r="B42" s="169" t="s">
        <v>110</v>
      </c>
      <c r="C42" s="21">
        <v>2014</v>
      </c>
      <c r="D42" s="18">
        <v>19000</v>
      </c>
      <c r="E42" s="18"/>
      <c r="F42" s="18">
        <v>19000</v>
      </c>
      <c r="G42" s="18">
        <v>19000</v>
      </c>
      <c r="H42" s="18"/>
      <c r="I42" s="18"/>
      <c r="J42" s="18"/>
      <c r="K42" s="89"/>
      <c r="L42" s="18"/>
      <c r="M42" s="90"/>
      <c r="N42" s="91"/>
    </row>
    <row r="43" spans="1:14" ht="39.75" customHeight="1">
      <c r="A43" s="7" t="s">
        <v>6</v>
      </c>
      <c r="B43" s="169" t="s">
        <v>73</v>
      </c>
      <c r="C43" s="21">
        <v>2014</v>
      </c>
      <c r="D43" s="18">
        <v>80000</v>
      </c>
      <c r="E43" s="18"/>
      <c r="F43" s="18">
        <v>80000</v>
      </c>
      <c r="G43" s="18">
        <v>80000</v>
      </c>
      <c r="H43" s="18"/>
      <c r="I43" s="18"/>
      <c r="J43" s="18"/>
      <c r="K43" s="36"/>
      <c r="L43" s="22"/>
      <c r="M43" s="37"/>
    </row>
    <row r="44" spans="1:14" ht="39.75" customHeight="1">
      <c r="A44" s="8" t="s">
        <v>6</v>
      </c>
      <c r="B44" s="9" t="s">
        <v>127</v>
      </c>
      <c r="C44" s="10">
        <v>2014</v>
      </c>
      <c r="D44" s="11">
        <v>40000</v>
      </c>
      <c r="E44" s="11"/>
      <c r="F44" s="11">
        <v>40000</v>
      </c>
      <c r="G44" s="11">
        <v>40000</v>
      </c>
      <c r="H44" s="11"/>
      <c r="I44" s="11"/>
      <c r="J44" s="11"/>
      <c r="K44" s="60"/>
      <c r="L44" s="61"/>
      <c r="M44" s="202"/>
    </row>
    <row r="45" spans="1:14" ht="39.75" customHeight="1" thickBot="1">
      <c r="A45" s="109" t="s">
        <v>6</v>
      </c>
      <c r="B45" s="110" t="s">
        <v>128</v>
      </c>
      <c r="C45" s="111">
        <v>2014</v>
      </c>
      <c r="D45" s="112">
        <v>25000</v>
      </c>
      <c r="E45" s="112"/>
      <c r="F45" s="112">
        <v>25000</v>
      </c>
      <c r="G45" s="112">
        <v>25000</v>
      </c>
      <c r="H45" s="112"/>
      <c r="I45" s="112"/>
      <c r="J45" s="112"/>
      <c r="K45" s="220"/>
      <c r="L45" s="221"/>
      <c r="M45" s="222"/>
    </row>
    <row r="46" spans="1:14" ht="18" customHeight="1" thickBot="1">
      <c r="A46" s="215"/>
      <c r="B46" s="106" t="s">
        <v>7</v>
      </c>
      <c r="C46" s="106"/>
      <c r="D46" s="122">
        <f>SUM(D31:D45)</f>
        <v>9602207</v>
      </c>
      <c r="E46" s="122">
        <f t="shared" ref="E46:L46" si="2">SUM(E31:E43)</f>
        <v>478157</v>
      </c>
      <c r="F46" s="122">
        <f>SUM(F31:F45)</f>
        <v>3673700</v>
      </c>
      <c r="G46" s="122">
        <f>SUM(G31:G45)</f>
        <v>2707000</v>
      </c>
      <c r="H46" s="122">
        <f t="shared" si="2"/>
        <v>0</v>
      </c>
      <c r="I46" s="122">
        <f t="shared" si="2"/>
        <v>530000</v>
      </c>
      <c r="J46" s="216">
        <f t="shared" si="2"/>
        <v>415000</v>
      </c>
      <c r="K46" s="217">
        <f t="shared" si="2"/>
        <v>21700</v>
      </c>
      <c r="L46" s="218">
        <f t="shared" si="2"/>
        <v>5450350</v>
      </c>
      <c r="M46" s="219">
        <f>SUM(M31:M43)</f>
        <v>0</v>
      </c>
    </row>
    <row r="47" spans="1:14" ht="25.5" customHeight="1">
      <c r="A47" s="6" t="s">
        <v>0</v>
      </c>
      <c r="B47" s="227" t="s">
        <v>12</v>
      </c>
      <c r="C47" s="227" t="s">
        <v>1</v>
      </c>
      <c r="D47" s="227" t="s">
        <v>2</v>
      </c>
      <c r="E47" s="6" t="s">
        <v>3</v>
      </c>
      <c r="F47" s="227" t="s">
        <v>55</v>
      </c>
      <c r="G47" s="227" t="s">
        <v>4</v>
      </c>
      <c r="H47" s="227"/>
      <c r="I47" s="227"/>
      <c r="J47" s="227"/>
      <c r="K47" s="227"/>
      <c r="L47" s="227"/>
      <c r="M47" s="227"/>
    </row>
    <row r="48" spans="1:14" ht="49.5" customHeight="1">
      <c r="A48" s="6" t="s">
        <v>11</v>
      </c>
      <c r="B48" s="227"/>
      <c r="C48" s="227"/>
      <c r="D48" s="227"/>
      <c r="E48" s="6" t="s">
        <v>54</v>
      </c>
      <c r="F48" s="227"/>
      <c r="G48" s="6" t="s">
        <v>13</v>
      </c>
      <c r="H48" s="6" t="s">
        <v>18</v>
      </c>
      <c r="I48" s="6" t="s">
        <v>50</v>
      </c>
      <c r="J48" s="6" t="s">
        <v>51</v>
      </c>
      <c r="K48" s="6" t="s">
        <v>32</v>
      </c>
      <c r="L48" s="6" t="s">
        <v>26</v>
      </c>
      <c r="M48" s="6" t="s">
        <v>16</v>
      </c>
    </row>
    <row r="49" spans="1:22" ht="24" customHeight="1" thickBot="1">
      <c r="A49" s="205" t="s">
        <v>132</v>
      </c>
      <c r="B49" s="68" t="s">
        <v>133</v>
      </c>
      <c r="C49" s="68">
        <v>2014</v>
      </c>
      <c r="D49" s="206">
        <v>10000</v>
      </c>
      <c r="E49" s="206"/>
      <c r="F49" s="206">
        <v>10000</v>
      </c>
      <c r="G49" s="206">
        <v>10000</v>
      </c>
      <c r="H49" s="32"/>
      <c r="I49" s="32"/>
      <c r="J49" s="32"/>
      <c r="K49" s="32"/>
      <c r="L49" s="32"/>
      <c r="M49" s="32"/>
    </row>
    <row r="50" spans="1:22" ht="14.25" customHeight="1" thickBot="1">
      <c r="A50" s="203"/>
      <c r="B50" s="204" t="s">
        <v>134</v>
      </c>
      <c r="C50" s="204"/>
      <c r="D50" s="161">
        <f>D49</f>
        <v>10000</v>
      </c>
      <c r="E50" s="161">
        <f>E49</f>
        <v>0</v>
      </c>
      <c r="F50" s="161">
        <f>F49</f>
        <v>10000</v>
      </c>
      <c r="G50" s="161">
        <f>G49</f>
        <v>10000</v>
      </c>
      <c r="H50" s="161">
        <f>H49</f>
        <v>0</v>
      </c>
      <c r="I50" s="161"/>
      <c r="J50" s="161"/>
      <c r="K50" s="161"/>
      <c r="L50" s="161"/>
      <c r="M50" s="184"/>
    </row>
    <row r="51" spans="1:22" ht="40.5" customHeight="1" thickBot="1">
      <c r="A51" s="207" t="s">
        <v>42</v>
      </c>
      <c r="B51" s="208" t="s">
        <v>98</v>
      </c>
      <c r="C51" s="209" t="s">
        <v>47</v>
      </c>
      <c r="D51" s="210">
        <v>261000</v>
      </c>
      <c r="E51" s="210">
        <v>38000</v>
      </c>
      <c r="F51" s="210">
        <v>20000</v>
      </c>
      <c r="G51" s="210">
        <v>20000</v>
      </c>
      <c r="H51" s="210"/>
      <c r="I51" s="122"/>
      <c r="J51" s="122"/>
      <c r="K51" s="122"/>
      <c r="L51" s="210">
        <v>203000</v>
      </c>
      <c r="M51" s="116"/>
    </row>
    <row r="52" spans="1:22" ht="19.5" customHeight="1" thickBot="1">
      <c r="A52" s="154"/>
      <c r="B52" s="155" t="s">
        <v>53</v>
      </c>
      <c r="C52" s="130"/>
      <c r="D52" s="132">
        <f>D51</f>
        <v>261000</v>
      </c>
      <c r="E52" s="132">
        <f t="shared" ref="E52:M52" si="3">E51</f>
        <v>38000</v>
      </c>
      <c r="F52" s="132">
        <f t="shared" si="3"/>
        <v>20000</v>
      </c>
      <c r="G52" s="132">
        <f t="shared" si="3"/>
        <v>20000</v>
      </c>
      <c r="H52" s="132">
        <f t="shared" si="3"/>
        <v>0</v>
      </c>
      <c r="I52" s="132">
        <f t="shared" si="3"/>
        <v>0</v>
      </c>
      <c r="J52" s="132">
        <f t="shared" si="3"/>
        <v>0</v>
      </c>
      <c r="K52" s="132">
        <f t="shared" si="3"/>
        <v>0</v>
      </c>
      <c r="L52" s="132">
        <f t="shared" si="3"/>
        <v>203000</v>
      </c>
      <c r="M52" s="156">
        <f t="shared" si="3"/>
        <v>0</v>
      </c>
    </row>
    <row r="53" spans="1:22" ht="60" customHeight="1">
      <c r="A53" s="151">
        <v>72095</v>
      </c>
      <c r="B53" s="63" t="s">
        <v>68</v>
      </c>
      <c r="C53" s="31" t="s">
        <v>41</v>
      </c>
      <c r="D53" s="27">
        <v>25755</v>
      </c>
      <c r="E53" s="27"/>
      <c r="F53" s="27">
        <v>25755</v>
      </c>
      <c r="G53" s="27">
        <v>25755</v>
      </c>
      <c r="H53" s="27"/>
      <c r="I53" s="70"/>
      <c r="J53" s="70"/>
      <c r="K53" s="70"/>
      <c r="L53" s="70"/>
      <c r="M53" s="24" t="s">
        <v>131</v>
      </c>
    </row>
    <row r="54" spans="1:22" ht="30" customHeight="1" thickBot="1">
      <c r="A54" s="102" t="s">
        <v>19</v>
      </c>
      <c r="B54" s="124" t="s">
        <v>39</v>
      </c>
      <c r="C54" s="125" t="s">
        <v>60</v>
      </c>
      <c r="D54" s="98">
        <v>56700</v>
      </c>
      <c r="E54" s="98">
        <v>1500</v>
      </c>
      <c r="F54" s="98">
        <v>21000</v>
      </c>
      <c r="G54" s="98">
        <v>21000</v>
      </c>
      <c r="H54" s="98"/>
      <c r="I54" s="97"/>
      <c r="J54" s="97"/>
      <c r="K54" s="97"/>
      <c r="L54" s="159">
        <v>34200</v>
      </c>
      <c r="M54" s="160" t="s">
        <v>43</v>
      </c>
    </row>
    <row r="55" spans="1:22" ht="12.75" customHeight="1" thickBot="1">
      <c r="A55" s="123"/>
      <c r="B55" s="106" t="s">
        <v>20</v>
      </c>
      <c r="C55" s="106"/>
      <c r="D55" s="122">
        <f t="shared" ref="D55:L55" si="4">D54+D53</f>
        <v>82455</v>
      </c>
      <c r="E55" s="122">
        <f t="shared" si="4"/>
        <v>1500</v>
      </c>
      <c r="F55" s="122">
        <f t="shared" si="4"/>
        <v>46755</v>
      </c>
      <c r="G55" s="122">
        <f t="shared" si="4"/>
        <v>46755</v>
      </c>
      <c r="H55" s="122">
        <f t="shared" si="4"/>
        <v>0</v>
      </c>
      <c r="I55" s="122">
        <f t="shared" si="4"/>
        <v>0</v>
      </c>
      <c r="J55" s="122">
        <f t="shared" si="4"/>
        <v>0</v>
      </c>
      <c r="K55" s="122">
        <f t="shared" si="4"/>
        <v>0</v>
      </c>
      <c r="L55" s="161">
        <f t="shared" si="4"/>
        <v>34200</v>
      </c>
      <c r="M55" s="161"/>
    </row>
    <row r="56" spans="1:22" ht="0.75" hidden="1" customHeight="1">
      <c r="A56" s="47"/>
      <c r="B56" s="31"/>
      <c r="C56" s="63"/>
      <c r="D56" s="27"/>
      <c r="E56" s="27"/>
      <c r="F56" s="27"/>
      <c r="G56" s="27"/>
      <c r="H56" s="27"/>
      <c r="I56" s="62"/>
      <c r="J56" s="62"/>
      <c r="K56" s="62"/>
      <c r="L56" s="27"/>
      <c r="M56" s="99"/>
      <c r="N56" s="45"/>
      <c r="O56" s="45"/>
      <c r="P56" s="45"/>
      <c r="Q56" s="45"/>
    </row>
    <row r="57" spans="1:22" s="168" customFormat="1" ht="33.75" customHeight="1" thickBot="1">
      <c r="A57" s="176">
        <v>75095</v>
      </c>
      <c r="B57" s="177" t="s">
        <v>107</v>
      </c>
      <c r="C57" s="176">
        <v>2014</v>
      </c>
      <c r="D57" s="159">
        <v>30000</v>
      </c>
      <c r="E57" s="159">
        <f t="shared" ref="E57:M57" si="5">SUM(E56:E56)</f>
        <v>0</v>
      </c>
      <c r="F57" s="159">
        <v>30000</v>
      </c>
      <c r="G57" s="159">
        <v>30000</v>
      </c>
      <c r="H57" s="159">
        <f t="shared" si="5"/>
        <v>0</v>
      </c>
      <c r="I57" s="159">
        <f t="shared" si="5"/>
        <v>0</v>
      </c>
      <c r="J57" s="159">
        <f t="shared" si="5"/>
        <v>0</v>
      </c>
      <c r="K57" s="159">
        <f t="shared" si="5"/>
        <v>0</v>
      </c>
      <c r="L57" s="159">
        <f t="shared" si="5"/>
        <v>0</v>
      </c>
      <c r="M57" s="159">
        <f t="shared" si="5"/>
        <v>0</v>
      </c>
    </row>
    <row r="58" spans="1:22" s="182" customFormat="1" ht="13.5" thickBot="1">
      <c r="A58" s="178"/>
      <c r="B58" s="179" t="s">
        <v>114</v>
      </c>
      <c r="C58" s="180"/>
      <c r="D58" s="181">
        <f t="shared" ref="D58:M58" si="6">D57</f>
        <v>30000</v>
      </c>
      <c r="E58" s="181">
        <f t="shared" si="6"/>
        <v>0</v>
      </c>
      <c r="F58" s="181">
        <f t="shared" si="6"/>
        <v>30000</v>
      </c>
      <c r="G58" s="181">
        <f t="shared" si="6"/>
        <v>30000</v>
      </c>
      <c r="H58" s="181">
        <f t="shared" si="6"/>
        <v>0</v>
      </c>
      <c r="I58" s="181">
        <f t="shared" si="6"/>
        <v>0</v>
      </c>
      <c r="J58" s="181">
        <f t="shared" si="6"/>
        <v>0</v>
      </c>
      <c r="K58" s="181">
        <f t="shared" si="6"/>
        <v>0</v>
      </c>
      <c r="L58" s="181">
        <f t="shared" si="6"/>
        <v>0</v>
      </c>
      <c r="M58" s="181">
        <f t="shared" si="6"/>
        <v>0</v>
      </c>
      <c r="N58" s="45"/>
      <c r="O58" s="45"/>
      <c r="P58" s="45"/>
      <c r="Q58" s="45"/>
      <c r="R58" s="45"/>
      <c r="S58" s="45"/>
      <c r="T58" s="45"/>
      <c r="U58" s="45"/>
      <c r="V58" s="45"/>
    </row>
    <row r="59" spans="1:22" ht="24" customHeight="1">
      <c r="A59" s="71">
        <v>75412</v>
      </c>
      <c r="B59" s="72" t="s">
        <v>78</v>
      </c>
      <c r="C59" s="71" t="s">
        <v>41</v>
      </c>
      <c r="D59" s="27">
        <v>100000</v>
      </c>
      <c r="E59" s="27">
        <v>20000</v>
      </c>
      <c r="F59" s="27">
        <v>80000</v>
      </c>
      <c r="G59" s="27">
        <v>80000</v>
      </c>
      <c r="H59" s="126"/>
      <c r="I59" s="126"/>
      <c r="J59" s="126"/>
      <c r="K59" s="126"/>
      <c r="L59" s="126"/>
      <c r="M59" s="27" t="s">
        <v>81</v>
      </c>
    </row>
    <row r="60" spans="1:22" ht="30.75" customHeight="1" thickBot="1">
      <c r="A60" s="127">
        <v>75412</v>
      </c>
      <c r="B60" s="147" t="s">
        <v>99</v>
      </c>
      <c r="C60" s="148">
        <v>2014</v>
      </c>
      <c r="D60" s="98">
        <v>50000</v>
      </c>
      <c r="E60" s="149"/>
      <c r="F60" s="98">
        <v>50000</v>
      </c>
      <c r="G60" s="98">
        <v>41040</v>
      </c>
      <c r="H60" s="100"/>
      <c r="I60" s="100"/>
      <c r="J60" s="100"/>
      <c r="K60" s="98">
        <v>8960</v>
      </c>
      <c r="L60" s="100"/>
      <c r="M60" s="150" t="s">
        <v>81</v>
      </c>
    </row>
    <row r="61" spans="1:22" ht="21" customHeight="1" thickBot="1">
      <c r="A61" s="142"/>
      <c r="B61" s="143" t="s">
        <v>77</v>
      </c>
      <c r="C61" s="144"/>
      <c r="D61" s="132">
        <f>D60+D59</f>
        <v>150000</v>
      </c>
      <c r="E61" s="132">
        <f t="shared" ref="E61:K61" si="7">E60+E59</f>
        <v>20000</v>
      </c>
      <c r="F61" s="132">
        <f t="shared" si="7"/>
        <v>130000</v>
      </c>
      <c r="G61" s="132">
        <f t="shared" si="7"/>
        <v>121040</v>
      </c>
      <c r="H61" s="132">
        <f t="shared" si="7"/>
        <v>0</v>
      </c>
      <c r="I61" s="132">
        <f t="shared" si="7"/>
        <v>0</v>
      </c>
      <c r="J61" s="132">
        <f t="shared" si="7"/>
        <v>0</v>
      </c>
      <c r="K61" s="132">
        <f t="shared" si="7"/>
        <v>8960</v>
      </c>
      <c r="L61" s="145"/>
      <c r="M61" s="146"/>
    </row>
    <row r="62" spans="1:22" ht="34.5" customHeight="1" thickBot="1">
      <c r="A62" s="194">
        <v>80101</v>
      </c>
      <c r="B62" s="194" t="s">
        <v>135</v>
      </c>
      <c r="C62" s="173" t="s">
        <v>121</v>
      </c>
      <c r="D62" s="128">
        <v>4070000</v>
      </c>
      <c r="E62" s="194"/>
      <c r="F62" s="195">
        <v>234000</v>
      </c>
      <c r="G62" s="196">
        <v>164000</v>
      </c>
      <c r="H62" s="173"/>
      <c r="I62" s="173"/>
      <c r="J62" s="196">
        <v>70000</v>
      </c>
      <c r="K62" s="194"/>
      <c r="L62" s="196">
        <v>3836000</v>
      </c>
      <c r="M62" s="193"/>
    </row>
    <row r="63" spans="1:22" ht="42" customHeight="1" thickBot="1">
      <c r="A63" s="135">
        <v>80101</v>
      </c>
      <c r="B63" s="133" t="s">
        <v>17</v>
      </c>
      <c r="C63" s="125" t="s">
        <v>22</v>
      </c>
      <c r="D63" s="128">
        <v>1492941</v>
      </c>
      <c r="E63" s="128">
        <v>1298277</v>
      </c>
      <c r="F63" s="128">
        <v>128448</v>
      </c>
      <c r="G63" s="128">
        <v>128448</v>
      </c>
      <c r="H63" s="128"/>
      <c r="I63" s="128"/>
      <c r="J63" s="128"/>
      <c r="K63" s="128"/>
      <c r="L63" s="140">
        <v>66216</v>
      </c>
      <c r="M63" s="141" t="s">
        <v>58</v>
      </c>
    </row>
    <row r="64" spans="1:22" ht="18.75" customHeight="1" thickBot="1">
      <c r="A64" s="130"/>
      <c r="B64" s="130" t="s">
        <v>14</v>
      </c>
      <c r="C64" s="139"/>
      <c r="D64" s="134">
        <f t="shared" ref="D64:L64" si="8">SUM(D62:D63)</f>
        <v>5562941</v>
      </c>
      <c r="E64" s="134">
        <f t="shared" si="8"/>
        <v>1298277</v>
      </c>
      <c r="F64" s="134">
        <f t="shared" si="8"/>
        <v>362448</v>
      </c>
      <c r="G64" s="134">
        <f t="shared" si="8"/>
        <v>292448</v>
      </c>
      <c r="H64" s="134">
        <f t="shared" si="8"/>
        <v>0</v>
      </c>
      <c r="I64" s="134">
        <f t="shared" si="8"/>
        <v>0</v>
      </c>
      <c r="J64" s="134">
        <f t="shared" si="8"/>
        <v>70000</v>
      </c>
      <c r="K64" s="134">
        <f t="shared" si="8"/>
        <v>0</v>
      </c>
      <c r="L64" s="134">
        <f t="shared" si="8"/>
        <v>3902216</v>
      </c>
      <c r="M64" s="108">
        <f>SUM(M63:M63)</f>
        <v>0</v>
      </c>
    </row>
    <row r="65" spans="1:31" ht="30" customHeight="1">
      <c r="A65" s="104">
        <v>90004</v>
      </c>
      <c r="B65" s="68" t="s">
        <v>85</v>
      </c>
      <c r="C65" s="211" t="s">
        <v>41</v>
      </c>
      <c r="D65" s="69">
        <v>51600</v>
      </c>
      <c r="E65" s="69">
        <v>6600</v>
      </c>
      <c r="F65" s="69">
        <v>45000</v>
      </c>
      <c r="G65" s="69">
        <v>35000</v>
      </c>
      <c r="H65" s="69"/>
      <c r="I65" s="69"/>
      <c r="J65" s="69"/>
      <c r="K65" s="40">
        <v>10000</v>
      </c>
      <c r="L65" s="101"/>
      <c r="M65" s="40" t="s">
        <v>81</v>
      </c>
    </row>
    <row r="66" spans="1:31" ht="30" customHeight="1">
      <c r="A66" s="17">
        <v>90015</v>
      </c>
      <c r="B66" s="87" t="s">
        <v>136</v>
      </c>
      <c r="C66" s="212">
        <v>2014</v>
      </c>
      <c r="D66" s="39">
        <v>5000</v>
      </c>
      <c r="E66" s="39"/>
      <c r="F66" s="39">
        <v>5000</v>
      </c>
      <c r="G66" s="39">
        <v>5000</v>
      </c>
      <c r="H66" s="39"/>
      <c r="I66" s="39"/>
      <c r="J66" s="39"/>
      <c r="K66" s="39"/>
      <c r="L66" s="82"/>
      <c r="M66" s="39"/>
    </row>
    <row r="67" spans="1:31" ht="25.5" customHeight="1">
      <c r="A67" s="17">
        <v>90015</v>
      </c>
      <c r="B67" s="87" t="s">
        <v>86</v>
      </c>
      <c r="C67" s="63">
        <v>2014</v>
      </c>
      <c r="D67" s="40">
        <v>25000</v>
      </c>
      <c r="E67" s="40"/>
      <c r="F67" s="40">
        <v>25000</v>
      </c>
      <c r="G67" s="40">
        <v>25000</v>
      </c>
      <c r="H67" s="40"/>
      <c r="I67" s="40"/>
      <c r="J67" s="39"/>
      <c r="K67" s="39"/>
      <c r="L67" s="82"/>
      <c r="M67" s="213"/>
    </row>
    <row r="68" spans="1:31" ht="45" customHeight="1">
      <c r="A68" s="17">
        <v>90001</v>
      </c>
      <c r="B68" s="87" t="s">
        <v>137</v>
      </c>
      <c r="C68" s="212">
        <v>2014</v>
      </c>
      <c r="D68" s="39">
        <v>11000</v>
      </c>
      <c r="E68" s="39"/>
      <c r="F68" s="39">
        <v>11000</v>
      </c>
      <c r="G68" s="39">
        <v>11000</v>
      </c>
      <c r="H68" s="39"/>
      <c r="I68" s="39"/>
      <c r="J68" s="39"/>
      <c r="K68" s="39"/>
      <c r="L68" s="82"/>
      <c r="M68" s="213"/>
    </row>
    <row r="69" spans="1:31" ht="38.25" customHeight="1">
      <c r="A69" s="6" t="s">
        <v>0</v>
      </c>
      <c r="B69" s="227" t="s">
        <v>12</v>
      </c>
      <c r="C69" s="227" t="s">
        <v>1</v>
      </c>
      <c r="D69" s="227" t="s">
        <v>2</v>
      </c>
      <c r="E69" s="6" t="s">
        <v>3</v>
      </c>
      <c r="F69" s="227" t="s">
        <v>55</v>
      </c>
      <c r="G69" s="227" t="s">
        <v>4</v>
      </c>
      <c r="H69" s="227"/>
      <c r="I69" s="227"/>
      <c r="J69" s="227"/>
      <c r="K69" s="227"/>
      <c r="L69" s="227"/>
      <c r="M69" s="227"/>
      <c r="N69" s="2"/>
      <c r="O69" s="2"/>
      <c r="P69" s="2"/>
    </row>
    <row r="70" spans="1:31" ht="38.25" customHeight="1">
      <c r="A70" s="6" t="s">
        <v>11</v>
      </c>
      <c r="B70" s="227"/>
      <c r="C70" s="227"/>
      <c r="D70" s="227"/>
      <c r="E70" s="6" t="s">
        <v>54</v>
      </c>
      <c r="F70" s="227"/>
      <c r="G70" s="6" t="s">
        <v>13</v>
      </c>
      <c r="H70" s="6" t="s">
        <v>18</v>
      </c>
      <c r="I70" s="6" t="s">
        <v>50</v>
      </c>
      <c r="J70" s="6" t="s">
        <v>31</v>
      </c>
      <c r="K70" s="6" t="s">
        <v>32</v>
      </c>
      <c r="L70" s="6" t="s">
        <v>26</v>
      </c>
      <c r="M70" s="6" t="s">
        <v>16</v>
      </c>
      <c r="N70" s="2"/>
      <c r="O70" s="2"/>
      <c r="P70" s="2"/>
    </row>
    <row r="71" spans="1:31" ht="91.5" customHeight="1" thickBot="1">
      <c r="A71" s="135">
        <v>90001</v>
      </c>
      <c r="B71" s="136" t="s">
        <v>59</v>
      </c>
      <c r="C71" s="125">
        <v>2014</v>
      </c>
      <c r="D71" s="128">
        <v>633000</v>
      </c>
      <c r="E71" s="137"/>
      <c r="F71" s="128">
        <v>633000</v>
      </c>
      <c r="G71" s="128">
        <v>29555</v>
      </c>
      <c r="H71" s="128">
        <v>353445</v>
      </c>
      <c r="I71" s="128">
        <v>250000</v>
      </c>
      <c r="J71" s="128"/>
      <c r="K71" s="138"/>
      <c r="L71" s="128"/>
      <c r="M71" s="125" t="s">
        <v>138</v>
      </c>
    </row>
    <row r="72" spans="1:31" ht="18.75" customHeight="1" thickBot="1">
      <c r="A72" s="129"/>
      <c r="B72" s="130" t="s">
        <v>8</v>
      </c>
      <c r="C72" s="131"/>
      <c r="D72" s="134">
        <f>D71+D68+D67+D66+D65</f>
        <v>725600</v>
      </c>
      <c r="E72" s="134">
        <f t="shared" ref="E72:L72" si="9">E71+E68+E67+E66+E65</f>
        <v>6600</v>
      </c>
      <c r="F72" s="134">
        <f t="shared" si="9"/>
        <v>719000</v>
      </c>
      <c r="G72" s="134">
        <f t="shared" si="9"/>
        <v>105555</v>
      </c>
      <c r="H72" s="134">
        <f t="shared" si="9"/>
        <v>353445</v>
      </c>
      <c r="I72" s="134">
        <f t="shared" si="9"/>
        <v>250000</v>
      </c>
      <c r="J72" s="134">
        <f t="shared" si="9"/>
        <v>0</v>
      </c>
      <c r="K72" s="134">
        <f t="shared" si="9"/>
        <v>10000</v>
      </c>
      <c r="L72" s="134">
        <f t="shared" si="9"/>
        <v>0</v>
      </c>
      <c r="M72" s="134"/>
      <c r="N72" s="2"/>
      <c r="O72" s="2"/>
      <c r="P72" s="2"/>
      <c r="Q72" s="2"/>
      <c r="R72" s="2"/>
      <c r="S72" s="2"/>
    </row>
    <row r="73" spans="1:31" ht="30.75" customHeight="1">
      <c r="A73" s="81" t="s">
        <v>9</v>
      </c>
      <c r="B73" s="68" t="s">
        <v>74</v>
      </c>
      <c r="C73" s="33" t="s">
        <v>28</v>
      </c>
      <c r="D73" s="69">
        <v>47000</v>
      </c>
      <c r="E73" s="40">
        <v>22000</v>
      </c>
      <c r="F73" s="40">
        <v>25000</v>
      </c>
      <c r="G73" s="40">
        <v>19000</v>
      </c>
      <c r="H73" s="40"/>
      <c r="I73" s="40"/>
      <c r="J73" s="40"/>
      <c r="K73" s="40">
        <v>6000</v>
      </c>
      <c r="L73" s="101"/>
      <c r="M73" s="62"/>
      <c r="N73" s="2"/>
      <c r="O73" s="2"/>
      <c r="P73" s="2"/>
      <c r="Q73" s="2"/>
      <c r="R73" s="2"/>
      <c r="S73" s="2"/>
    </row>
    <row r="74" spans="1:31" ht="36.75" customHeight="1">
      <c r="A74" s="30" t="s">
        <v>9</v>
      </c>
      <c r="B74" s="87" t="s">
        <v>88</v>
      </c>
      <c r="C74" s="34">
        <v>2014</v>
      </c>
      <c r="D74" s="39">
        <v>10100</v>
      </c>
      <c r="E74" s="39"/>
      <c r="F74" s="39">
        <v>10100</v>
      </c>
      <c r="G74" s="39"/>
      <c r="H74" s="39"/>
      <c r="I74" s="39"/>
      <c r="J74" s="39"/>
      <c r="K74" s="39">
        <v>10100</v>
      </c>
      <c r="L74" s="82"/>
      <c r="M74" s="15"/>
      <c r="N74" s="2"/>
      <c r="O74" s="2"/>
      <c r="P74" s="2"/>
      <c r="Q74" s="2"/>
      <c r="R74" s="2"/>
      <c r="S74" s="2"/>
    </row>
    <row r="75" spans="1:31" ht="47.25" customHeight="1">
      <c r="A75" s="30" t="s">
        <v>9</v>
      </c>
      <c r="B75" s="80" t="s">
        <v>76</v>
      </c>
      <c r="C75" s="34">
        <v>2014</v>
      </c>
      <c r="D75" s="39">
        <v>23000</v>
      </c>
      <c r="E75" s="39"/>
      <c r="F75" s="39">
        <v>23000</v>
      </c>
      <c r="G75" s="39">
        <v>11020</v>
      </c>
      <c r="H75" s="39"/>
      <c r="I75" s="39"/>
      <c r="J75" s="39"/>
      <c r="K75" s="39">
        <v>11980</v>
      </c>
      <c r="L75" s="82"/>
      <c r="M75" s="15"/>
      <c r="N75" s="2"/>
      <c r="O75" s="2"/>
      <c r="P75" s="2"/>
      <c r="Q75" s="2"/>
      <c r="R75" s="2"/>
      <c r="S75" s="2"/>
    </row>
    <row r="76" spans="1:31" ht="24.75" customHeight="1">
      <c r="A76" s="47" t="s">
        <v>9</v>
      </c>
      <c r="B76" s="83" t="s">
        <v>91</v>
      </c>
      <c r="C76" s="26">
        <v>2014</v>
      </c>
      <c r="D76" s="39">
        <v>15800</v>
      </c>
      <c r="E76" s="39"/>
      <c r="F76" s="39">
        <v>15800</v>
      </c>
      <c r="G76" s="39"/>
      <c r="H76" s="39"/>
      <c r="I76" s="39"/>
      <c r="J76" s="39"/>
      <c r="K76" s="39">
        <v>15800</v>
      </c>
      <c r="L76" s="82"/>
      <c r="M76" s="15"/>
      <c r="N76" s="2"/>
      <c r="O76" s="2"/>
      <c r="P76" s="2"/>
      <c r="Q76" s="2"/>
      <c r="R76" s="2"/>
      <c r="S76" s="2"/>
    </row>
    <row r="77" spans="1:31" ht="36.75" customHeight="1">
      <c r="A77" s="81" t="s">
        <v>9</v>
      </c>
      <c r="B77" s="68" t="s">
        <v>89</v>
      </c>
      <c r="C77" s="33">
        <v>2014</v>
      </c>
      <c r="D77" s="174">
        <v>52000</v>
      </c>
      <c r="E77" s="174"/>
      <c r="F77" s="174">
        <v>52000</v>
      </c>
      <c r="G77" s="174">
        <v>46000</v>
      </c>
      <c r="H77" s="174"/>
      <c r="I77" s="174"/>
      <c r="J77" s="174"/>
      <c r="K77" s="174">
        <v>6000</v>
      </c>
      <c r="L77" s="183"/>
      <c r="M77" s="175"/>
      <c r="N77" s="2"/>
      <c r="O77" s="2"/>
      <c r="P77" s="2"/>
      <c r="Q77" s="2"/>
      <c r="R77" s="2"/>
      <c r="S77" s="2"/>
    </row>
    <row r="78" spans="1:31" s="186" customFormat="1" ht="46.5" customHeight="1">
      <c r="A78" s="30" t="s">
        <v>9</v>
      </c>
      <c r="B78" s="87" t="s">
        <v>79</v>
      </c>
      <c r="C78" s="34">
        <v>2014</v>
      </c>
      <c r="D78" s="39">
        <v>53000</v>
      </c>
      <c r="E78" s="39"/>
      <c r="F78" s="39">
        <v>53000</v>
      </c>
      <c r="G78" s="39">
        <v>53000</v>
      </c>
      <c r="H78" s="39"/>
      <c r="I78" s="39"/>
      <c r="J78" s="39"/>
      <c r="K78" s="39"/>
      <c r="L78" s="82"/>
      <c r="M78" s="15"/>
      <c r="N78" s="191"/>
      <c r="O78" s="191"/>
      <c r="P78" s="191"/>
      <c r="Q78" s="191"/>
      <c r="R78" s="191"/>
      <c r="S78" s="191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</row>
    <row r="79" spans="1:31" s="186" customFormat="1" ht="39.75" customHeight="1">
      <c r="A79" s="187">
        <v>92109</v>
      </c>
      <c r="B79" s="87" t="s">
        <v>116</v>
      </c>
      <c r="C79" s="34">
        <v>2014</v>
      </c>
      <c r="D79" s="39">
        <v>31503</v>
      </c>
      <c r="E79" s="192">
        <v>7503</v>
      </c>
      <c r="F79" s="39">
        <v>24000</v>
      </c>
      <c r="G79" s="39">
        <v>13900</v>
      </c>
      <c r="K79" s="39">
        <v>10100</v>
      </c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</row>
    <row r="80" spans="1:31" s="186" customFormat="1" ht="34.5" customHeight="1">
      <c r="A80" s="187">
        <v>92109</v>
      </c>
      <c r="B80" s="87" t="s">
        <v>117</v>
      </c>
      <c r="C80" s="34">
        <v>2014</v>
      </c>
      <c r="D80" s="39">
        <v>14000</v>
      </c>
      <c r="F80" s="39">
        <v>14000</v>
      </c>
      <c r="G80" s="39">
        <v>14000</v>
      </c>
      <c r="K80" s="39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</row>
    <row r="81" spans="1:31" s="186" customFormat="1" ht="32.25" customHeight="1">
      <c r="A81" s="187">
        <v>92109</v>
      </c>
      <c r="B81" s="87" t="s">
        <v>118</v>
      </c>
      <c r="C81" s="34">
        <v>2014</v>
      </c>
      <c r="D81" s="39">
        <v>26000</v>
      </c>
      <c r="F81" s="39">
        <v>26000</v>
      </c>
      <c r="G81" s="39">
        <v>26000</v>
      </c>
      <c r="K81" s="39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</row>
    <row r="82" spans="1:31" s="186" customFormat="1" ht="29.25" customHeight="1">
      <c r="A82" s="187">
        <v>92109</v>
      </c>
      <c r="B82" s="87" t="s">
        <v>119</v>
      </c>
      <c r="C82" s="34">
        <v>2014</v>
      </c>
      <c r="D82" s="39">
        <v>50000</v>
      </c>
      <c r="F82" s="39">
        <v>50000</v>
      </c>
      <c r="G82" s="39">
        <v>50000</v>
      </c>
      <c r="K82" s="39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</row>
    <row r="83" spans="1:31" s="186" customFormat="1" ht="23.25" customHeight="1">
      <c r="A83" s="30"/>
      <c r="B83" s="188" t="s">
        <v>10</v>
      </c>
      <c r="C83" s="189"/>
      <c r="D83" s="190">
        <f>SUM(D73:D82)</f>
        <v>322403</v>
      </c>
      <c r="E83" s="190">
        <f>SUM(E73:E78)</f>
        <v>22000</v>
      </c>
      <c r="F83" s="190">
        <f>SUM(F73:F82)</f>
        <v>292900</v>
      </c>
      <c r="G83" s="190">
        <f>SUM(G73:G82)</f>
        <v>232920</v>
      </c>
      <c r="H83" s="190">
        <f>SUM(H73:H78)</f>
        <v>0</v>
      </c>
      <c r="I83" s="190">
        <f>SUM(I73:I78)</f>
        <v>0</v>
      </c>
      <c r="J83" s="190">
        <f>SUM(J73:J78)</f>
        <v>0</v>
      </c>
      <c r="K83" s="190">
        <f>SUM(K73:K79)</f>
        <v>59980</v>
      </c>
      <c r="L83" s="190">
        <f>SUM(L73:L78)</f>
        <v>0</v>
      </c>
      <c r="M83" s="15">
        <f>SUM(M71:M78)</f>
        <v>0</v>
      </c>
      <c r="N83" s="191"/>
      <c r="O83" s="191"/>
      <c r="P83" s="191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</row>
    <row r="84" spans="1:31" ht="22.5" customHeight="1">
      <c r="A84" s="17">
        <v>92601</v>
      </c>
      <c r="B84" s="85" t="s">
        <v>90</v>
      </c>
      <c r="C84" s="17">
        <v>2014</v>
      </c>
      <c r="D84" s="103">
        <v>17192</v>
      </c>
      <c r="E84" s="17"/>
      <c r="F84" s="103">
        <v>17192</v>
      </c>
      <c r="G84" s="17"/>
      <c r="H84" s="17"/>
      <c r="I84" s="17"/>
      <c r="J84" s="17"/>
      <c r="K84" s="103">
        <v>17192</v>
      </c>
      <c r="L84" s="6"/>
      <c r="M84" s="6"/>
      <c r="N84" s="2"/>
      <c r="O84" s="2"/>
      <c r="P84" s="2"/>
    </row>
    <row r="85" spans="1:31" ht="21" customHeight="1">
      <c r="A85" s="17">
        <v>92601</v>
      </c>
      <c r="B85" s="85" t="s">
        <v>92</v>
      </c>
      <c r="C85" s="17">
        <v>2014</v>
      </c>
      <c r="D85" s="103">
        <v>4500</v>
      </c>
      <c r="E85" s="17"/>
      <c r="F85" s="103">
        <v>4500</v>
      </c>
      <c r="G85" s="17"/>
      <c r="H85" s="17"/>
      <c r="I85" s="17"/>
      <c r="J85" s="17"/>
      <c r="K85" s="103">
        <v>4500</v>
      </c>
      <c r="L85" s="6"/>
      <c r="M85" s="6"/>
      <c r="N85" s="2"/>
      <c r="O85" s="2"/>
      <c r="P85" s="2"/>
    </row>
    <row r="86" spans="1:31" ht="37.5" customHeight="1">
      <c r="A86" s="17">
        <v>92601</v>
      </c>
      <c r="B86" s="84" t="s">
        <v>139</v>
      </c>
      <c r="C86" s="17">
        <v>2014</v>
      </c>
      <c r="D86" s="103">
        <v>40000</v>
      </c>
      <c r="E86" s="17"/>
      <c r="F86" s="103">
        <v>40000</v>
      </c>
      <c r="G86" s="17">
        <v>40000</v>
      </c>
      <c r="H86" s="17"/>
      <c r="I86" s="17"/>
      <c r="J86" s="17"/>
      <c r="K86" s="103"/>
      <c r="L86" s="6"/>
      <c r="M86" s="6"/>
      <c r="N86" s="2"/>
      <c r="O86" s="2"/>
      <c r="P86" s="2"/>
    </row>
    <row r="87" spans="1:31" ht="27.75" customHeight="1">
      <c r="A87" s="6" t="s">
        <v>0</v>
      </c>
      <c r="B87" s="227" t="s">
        <v>12</v>
      </c>
      <c r="C87" s="227" t="s">
        <v>1</v>
      </c>
      <c r="D87" s="227" t="s">
        <v>2</v>
      </c>
      <c r="E87" s="6" t="s">
        <v>3</v>
      </c>
      <c r="F87" s="227" t="s">
        <v>55</v>
      </c>
      <c r="G87" s="227" t="s">
        <v>4</v>
      </c>
      <c r="H87" s="227"/>
      <c r="I87" s="227"/>
      <c r="J87" s="227"/>
      <c r="K87" s="227"/>
      <c r="L87" s="227"/>
      <c r="M87" s="227"/>
      <c r="N87" s="2"/>
      <c r="O87" s="2"/>
      <c r="P87" s="2"/>
    </row>
    <row r="88" spans="1:31" ht="48" customHeight="1">
      <c r="A88" s="6" t="s">
        <v>11</v>
      </c>
      <c r="B88" s="227"/>
      <c r="C88" s="227"/>
      <c r="D88" s="227"/>
      <c r="E88" s="6" t="s">
        <v>54</v>
      </c>
      <c r="F88" s="227"/>
      <c r="G88" s="6" t="s">
        <v>13</v>
      </c>
      <c r="H88" s="6" t="s">
        <v>18</v>
      </c>
      <c r="I88" s="6" t="s">
        <v>50</v>
      </c>
      <c r="J88" s="6" t="s">
        <v>31</v>
      </c>
      <c r="K88" s="6" t="s">
        <v>32</v>
      </c>
      <c r="L88" s="6" t="s">
        <v>26</v>
      </c>
      <c r="M88" s="6" t="s">
        <v>16</v>
      </c>
      <c r="N88" s="2"/>
      <c r="O88" s="2"/>
      <c r="P88" s="2"/>
    </row>
    <row r="89" spans="1:31" ht="75" customHeight="1">
      <c r="A89" s="30" t="s">
        <v>38</v>
      </c>
      <c r="B89" s="64" t="s">
        <v>66</v>
      </c>
      <c r="C89" s="34" t="s">
        <v>67</v>
      </c>
      <c r="D89" s="29">
        <v>283000</v>
      </c>
      <c r="E89" s="29"/>
      <c r="F89" s="39">
        <v>30000</v>
      </c>
      <c r="G89" s="29">
        <v>30000</v>
      </c>
      <c r="H89" s="15"/>
      <c r="I89" s="17"/>
      <c r="J89" s="17"/>
      <c r="K89" s="11"/>
      <c r="L89" s="17">
        <v>253000</v>
      </c>
      <c r="M89" s="17"/>
      <c r="N89" s="2"/>
      <c r="O89" s="2"/>
      <c r="P89" s="2"/>
    </row>
    <row r="90" spans="1:31" ht="65.25" customHeight="1">
      <c r="A90" s="30" t="s">
        <v>38</v>
      </c>
      <c r="B90" s="57" t="s">
        <v>64</v>
      </c>
      <c r="C90" s="34" t="s">
        <v>65</v>
      </c>
      <c r="D90" s="29">
        <v>295000</v>
      </c>
      <c r="E90" s="29"/>
      <c r="F90" s="39">
        <v>20000</v>
      </c>
      <c r="G90" s="29">
        <v>20000</v>
      </c>
      <c r="H90" s="15"/>
      <c r="I90" s="29"/>
      <c r="J90" s="11"/>
      <c r="K90" s="11"/>
      <c r="L90" s="29">
        <v>275000</v>
      </c>
      <c r="M90" s="11"/>
      <c r="N90" s="2"/>
      <c r="O90" s="2"/>
      <c r="P90" s="2"/>
    </row>
    <row r="91" spans="1:31" ht="70.5" customHeight="1">
      <c r="A91" s="30" t="s">
        <v>38</v>
      </c>
      <c r="B91" s="57" t="s">
        <v>46</v>
      </c>
      <c r="C91" s="34" t="s">
        <v>44</v>
      </c>
      <c r="D91" s="29">
        <v>55000</v>
      </c>
      <c r="E91" s="29">
        <v>15000</v>
      </c>
      <c r="F91" s="39">
        <v>15000</v>
      </c>
      <c r="G91" s="29">
        <v>15000</v>
      </c>
      <c r="H91" s="15"/>
      <c r="I91" s="15"/>
      <c r="J91" s="15"/>
      <c r="K91" s="29"/>
      <c r="L91" s="29">
        <v>25000</v>
      </c>
      <c r="M91" s="15"/>
      <c r="N91" s="2"/>
      <c r="O91" s="2"/>
      <c r="P91" s="2"/>
    </row>
    <row r="92" spans="1:31" ht="66.75" customHeight="1">
      <c r="A92" s="30" t="s">
        <v>38</v>
      </c>
      <c r="B92" s="57" t="s">
        <v>112</v>
      </c>
      <c r="C92" s="34" t="s">
        <v>113</v>
      </c>
      <c r="D92" s="29">
        <v>135000</v>
      </c>
      <c r="E92" s="29"/>
      <c r="F92" s="39">
        <v>15000</v>
      </c>
      <c r="G92" s="29">
        <v>15000</v>
      </c>
      <c r="H92" s="15"/>
      <c r="I92" s="29"/>
      <c r="J92" s="11"/>
      <c r="K92" s="11"/>
      <c r="L92" s="29">
        <v>12000</v>
      </c>
      <c r="M92" s="11"/>
      <c r="N92" s="2"/>
      <c r="O92" s="2"/>
      <c r="P92" s="2"/>
    </row>
    <row r="93" spans="1:31" ht="68.25" customHeight="1" thickBot="1">
      <c r="A93" s="166" t="s">
        <v>38</v>
      </c>
      <c r="B93" s="64" t="s">
        <v>111</v>
      </c>
      <c r="C93" s="173" t="s">
        <v>67</v>
      </c>
      <c r="D93" s="159">
        <v>282000</v>
      </c>
      <c r="E93" s="159"/>
      <c r="F93" s="174">
        <v>15000</v>
      </c>
      <c r="G93" s="159">
        <v>15000</v>
      </c>
      <c r="H93" s="175"/>
      <c r="I93" s="159"/>
      <c r="J93" s="18"/>
      <c r="K93" s="18"/>
      <c r="L93" s="159">
        <f>D93-F93</f>
        <v>267000</v>
      </c>
      <c r="M93" s="18"/>
      <c r="N93" s="2"/>
      <c r="O93" s="2"/>
      <c r="P93" s="2"/>
    </row>
    <row r="94" spans="1:31" ht="20.25" customHeight="1" thickBot="1">
      <c r="A94" s="185"/>
      <c r="B94" s="240" t="s">
        <v>21</v>
      </c>
      <c r="C94" s="241"/>
      <c r="D94" s="161">
        <f>SUM(D84:D93)</f>
        <v>1111692</v>
      </c>
      <c r="E94" s="161">
        <f>SUM(E84:E93)</f>
        <v>15000</v>
      </c>
      <c r="F94" s="161">
        <f>SUM(F84:F93)</f>
        <v>156692</v>
      </c>
      <c r="G94" s="161">
        <f>SUM(G84:G93)</f>
        <v>135000</v>
      </c>
      <c r="H94" s="161">
        <f>SUM(H84:H91)</f>
        <v>0</v>
      </c>
      <c r="I94" s="161">
        <f>SUM(I84:I91)</f>
        <v>0</v>
      </c>
      <c r="J94" s="161">
        <f>SUM(J84:J91)</f>
        <v>0</v>
      </c>
      <c r="K94" s="161">
        <f>SUM(K84:K93)</f>
        <v>21692</v>
      </c>
      <c r="L94" s="161">
        <f>SUM(L84:L93)</f>
        <v>832000</v>
      </c>
      <c r="M94" s="184"/>
      <c r="N94" s="2"/>
      <c r="O94" s="2"/>
      <c r="P94" s="2"/>
    </row>
    <row r="95" spans="1:31" ht="29.25" customHeight="1" thickBot="1">
      <c r="A95" s="46"/>
      <c r="B95" s="228" t="s">
        <v>34</v>
      </c>
      <c r="C95" s="229"/>
      <c r="D95" s="42">
        <f t="shared" ref="D95:K95" si="10">D94+D83+D72+D64+D61+D58+D55+D52+D46+D30+D24+D20+D50</f>
        <v>25283814</v>
      </c>
      <c r="E95" s="42">
        <f t="shared" si="10"/>
        <v>3915201</v>
      </c>
      <c r="F95" s="42">
        <f t="shared" si="10"/>
        <v>9168781</v>
      </c>
      <c r="G95" s="42">
        <f t="shared" si="10"/>
        <v>4763653</v>
      </c>
      <c r="H95" s="42">
        <f t="shared" si="10"/>
        <v>1940456</v>
      </c>
      <c r="I95" s="42">
        <f t="shared" si="10"/>
        <v>1250000</v>
      </c>
      <c r="J95" s="42">
        <f t="shared" si="10"/>
        <v>1075240</v>
      </c>
      <c r="K95" s="42">
        <f t="shared" si="10"/>
        <v>139432</v>
      </c>
      <c r="L95" s="42">
        <f>L94+L83+L72+L64+L61+L58+L55+L52+L46+L30+L24+L20</f>
        <v>12087329</v>
      </c>
      <c r="M95" s="32"/>
      <c r="N95" s="2"/>
      <c r="O95" s="2"/>
      <c r="P95" s="2"/>
    </row>
    <row r="96" spans="1:31" ht="24" customHeight="1" thickTop="1" thickBot="1">
      <c r="A96" s="46"/>
      <c r="B96" s="238" t="s">
        <v>52</v>
      </c>
      <c r="C96" s="239"/>
      <c r="D96" s="65">
        <v>242000</v>
      </c>
      <c r="E96" s="42"/>
      <c r="F96" s="42">
        <v>242000</v>
      </c>
      <c r="G96" s="42">
        <v>242000</v>
      </c>
      <c r="H96" s="42"/>
      <c r="I96" s="14"/>
      <c r="J96" s="14"/>
      <c r="K96" s="14"/>
      <c r="L96" s="14"/>
      <c r="M96" s="14">
        <f>SUM(M90:M95)</f>
        <v>0</v>
      </c>
    </row>
    <row r="97" spans="1:13" ht="23.25" customHeight="1" thickTop="1" thickBot="1">
      <c r="A97" s="35"/>
      <c r="B97" s="238" t="s">
        <v>37</v>
      </c>
      <c r="C97" s="239"/>
      <c r="D97" s="65">
        <v>1378528</v>
      </c>
      <c r="E97" s="42">
        <v>483528</v>
      </c>
      <c r="F97" s="42">
        <v>290000</v>
      </c>
      <c r="G97" s="42">
        <v>290000</v>
      </c>
      <c r="H97" s="42"/>
      <c r="I97" s="41"/>
      <c r="J97" s="41"/>
      <c r="K97" s="41"/>
      <c r="L97" s="41">
        <v>605000</v>
      </c>
      <c r="M97" s="16"/>
    </row>
    <row r="98" spans="1:13" ht="23.25" customHeight="1" thickTop="1" thickBot="1">
      <c r="A98" s="86"/>
      <c r="B98" s="236" t="s">
        <v>35</v>
      </c>
      <c r="C98" s="237"/>
      <c r="D98" s="49">
        <f t="shared" ref="D98:M98" si="11">D95+D97+D96</f>
        <v>26904342</v>
      </c>
      <c r="E98" s="49">
        <f t="shared" si="11"/>
        <v>4398729</v>
      </c>
      <c r="F98" s="49">
        <f t="shared" si="11"/>
        <v>9700781</v>
      </c>
      <c r="G98" s="49">
        <f t="shared" si="11"/>
        <v>5295653</v>
      </c>
      <c r="H98" s="49">
        <f t="shared" si="11"/>
        <v>1940456</v>
      </c>
      <c r="I98" s="49">
        <f t="shared" si="11"/>
        <v>1250000</v>
      </c>
      <c r="J98" s="49">
        <f t="shared" si="11"/>
        <v>1075240</v>
      </c>
      <c r="K98" s="49">
        <f t="shared" si="11"/>
        <v>139432</v>
      </c>
      <c r="L98" s="49">
        <f t="shared" si="11"/>
        <v>12692329</v>
      </c>
      <c r="M98" s="49">
        <f t="shared" si="11"/>
        <v>0</v>
      </c>
    </row>
    <row r="99" spans="1:13" ht="19.5" customHeight="1" thickTop="1">
      <c r="B99" s="2"/>
      <c r="C99" s="2"/>
      <c r="D99" s="2"/>
      <c r="E99" s="2"/>
      <c r="F99" s="2"/>
      <c r="G99" s="2"/>
      <c r="H99" s="2"/>
      <c r="I99" s="48"/>
      <c r="J99" s="48"/>
      <c r="K99" s="48"/>
      <c r="L99" s="48"/>
      <c r="M99" s="48"/>
    </row>
    <row r="100" spans="1:13">
      <c r="B100" s="2" t="s">
        <v>140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>
      <c r="E122" s="2"/>
      <c r="F122" s="2"/>
      <c r="G122" s="2"/>
      <c r="H122" s="2"/>
      <c r="I122" s="2"/>
      <c r="J122" s="2"/>
      <c r="K122" s="2"/>
      <c r="L122" s="2"/>
      <c r="M122" s="2"/>
    </row>
    <row r="123" spans="1:13">
      <c r="E123" s="2"/>
      <c r="F123" s="2"/>
      <c r="G123" s="2"/>
      <c r="H123" s="2"/>
      <c r="I123" s="2"/>
      <c r="J123" s="2"/>
      <c r="K123" s="2"/>
      <c r="L123" s="2"/>
      <c r="M123" s="2"/>
    </row>
    <row r="124" spans="1:13">
      <c r="E124" s="2"/>
      <c r="F124" s="2"/>
      <c r="G124" s="2"/>
      <c r="H124" s="2"/>
      <c r="I124" s="2"/>
      <c r="J124" s="2"/>
      <c r="K124" s="2"/>
      <c r="L124" s="2"/>
      <c r="M124" s="2"/>
    </row>
    <row r="125" spans="1:13">
      <c r="E125" s="2"/>
      <c r="F125" s="2"/>
      <c r="G125" s="2"/>
      <c r="H125" s="2"/>
      <c r="I125" s="2"/>
      <c r="J125" s="2"/>
      <c r="K125" s="2"/>
      <c r="L125" s="2"/>
      <c r="M125" s="2"/>
    </row>
    <row r="126" spans="1:13">
      <c r="E126" s="2"/>
      <c r="F126" s="2"/>
      <c r="G126" s="2"/>
      <c r="H126" s="2"/>
      <c r="I126" s="2"/>
      <c r="J126" s="2"/>
      <c r="K126" s="2"/>
      <c r="L126" s="2"/>
      <c r="M126" s="2"/>
    </row>
    <row r="127" spans="1:13">
      <c r="E127" s="2"/>
      <c r="F127" s="2"/>
      <c r="G127" s="2"/>
      <c r="H127" s="2"/>
      <c r="I127" s="2"/>
      <c r="J127" s="2"/>
      <c r="K127" s="2"/>
      <c r="L127" s="2"/>
      <c r="M127" s="2"/>
    </row>
    <row r="128" spans="1:13">
      <c r="E128" s="2"/>
      <c r="F128" s="2"/>
      <c r="G128" s="2"/>
      <c r="H128" s="2"/>
      <c r="I128" s="2"/>
      <c r="J128" s="2"/>
      <c r="K128" s="2"/>
      <c r="L128" s="2"/>
      <c r="M128" s="2"/>
    </row>
    <row r="129" spans="5:13">
      <c r="E129" s="2"/>
      <c r="F129" s="2"/>
      <c r="G129" s="2"/>
      <c r="H129" s="2"/>
      <c r="I129" s="2"/>
      <c r="J129" s="2"/>
      <c r="K129" s="2"/>
      <c r="L129" s="2"/>
      <c r="M129" s="2"/>
    </row>
    <row r="130" spans="5:13">
      <c r="E130" s="2"/>
      <c r="F130" s="2"/>
      <c r="G130" s="2"/>
      <c r="H130" s="2"/>
      <c r="I130" s="2"/>
      <c r="J130" s="2"/>
      <c r="K130" s="2"/>
      <c r="L130" s="2"/>
      <c r="M130" s="2"/>
    </row>
    <row r="131" spans="5:13">
      <c r="E131" s="2"/>
      <c r="F131" s="2"/>
      <c r="G131" s="2"/>
      <c r="H131" s="2"/>
      <c r="I131" s="2"/>
      <c r="J131" s="2"/>
      <c r="K131" s="2"/>
      <c r="L131" s="2"/>
      <c r="M131" s="2"/>
    </row>
    <row r="132" spans="5:13">
      <c r="E132" s="2"/>
      <c r="F132" s="2"/>
      <c r="G132" s="2"/>
      <c r="H132" s="2"/>
      <c r="I132" s="2"/>
      <c r="J132" s="2"/>
      <c r="K132" s="2"/>
      <c r="L132" s="2"/>
      <c r="M132" s="2"/>
    </row>
    <row r="133" spans="5:13">
      <c r="E133" s="2"/>
      <c r="F133" s="2"/>
      <c r="G133" s="2"/>
      <c r="H133" s="2"/>
      <c r="I133" s="2"/>
      <c r="J133" s="2"/>
      <c r="K133" s="2"/>
      <c r="L133" s="2"/>
      <c r="M133" s="2"/>
    </row>
    <row r="134" spans="5:13">
      <c r="E134" s="2"/>
      <c r="F134" s="2"/>
      <c r="G134" s="2"/>
      <c r="H134" s="2"/>
      <c r="I134" s="2"/>
      <c r="J134" s="2"/>
      <c r="K134" s="2"/>
      <c r="L134" s="2"/>
      <c r="M134" s="2"/>
    </row>
    <row r="135" spans="5:13">
      <c r="E135" s="2"/>
      <c r="F135" s="2"/>
      <c r="G135" s="2"/>
      <c r="H135" s="2"/>
      <c r="I135" s="2"/>
      <c r="J135" s="2"/>
      <c r="K135" s="2"/>
      <c r="L135" s="2"/>
      <c r="M135" s="2"/>
    </row>
  </sheetData>
  <mergeCells count="31">
    <mergeCell ref="B27:B28"/>
    <mergeCell ref="C27:C28"/>
    <mergeCell ref="F27:F28"/>
    <mergeCell ref="F10:F11"/>
    <mergeCell ref="B98:C98"/>
    <mergeCell ref="B97:C97"/>
    <mergeCell ref="B96:C96"/>
    <mergeCell ref="B69:B70"/>
    <mergeCell ref="C69:C70"/>
    <mergeCell ref="B94:C94"/>
    <mergeCell ref="B87:B88"/>
    <mergeCell ref="A8:M8"/>
    <mergeCell ref="B10:B11"/>
    <mergeCell ref="C10:C11"/>
    <mergeCell ref="D10:D11"/>
    <mergeCell ref="G10:M10"/>
    <mergeCell ref="B95:C95"/>
    <mergeCell ref="D87:D88"/>
    <mergeCell ref="D69:D70"/>
    <mergeCell ref="F47:F48"/>
    <mergeCell ref="F87:F88"/>
    <mergeCell ref="B47:B48"/>
    <mergeCell ref="G87:M87"/>
    <mergeCell ref="C87:C88"/>
    <mergeCell ref="G27:M27"/>
    <mergeCell ref="G47:M47"/>
    <mergeCell ref="G69:M69"/>
    <mergeCell ref="D27:D28"/>
    <mergeCell ref="F69:F70"/>
    <mergeCell ref="C47:C48"/>
    <mergeCell ref="D47:D48"/>
  </mergeCells>
  <phoneticPr fontId="0" type="noConversion"/>
  <pageMargins left="0.59055118110236227" right="0" top="0.59055118110236227" bottom="0.39370078740157483" header="0.51181102362204722" footer="0.51181102362204722"/>
  <pageSetup paperSize="9" scale="81" firstPageNumber="24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Arkusz1</vt:lpstr>
      <vt:lpstr>Arkusz2</vt:lpstr>
      <vt:lpstr>Arkusz3</vt:lpstr>
      <vt:lpstr>Arkusz4</vt:lpstr>
      <vt:lpstr>Arkusz1!Obszar_wydruku</vt:lpstr>
    </vt:vector>
  </TitlesOfParts>
  <Company>Urząd Gminy w Chełmży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Ewelina Sobczynska</dc:creator>
  <cp:lastModifiedBy>Monika Anuszewska</cp:lastModifiedBy>
  <cp:lastPrinted>2014-08-27T12:52:47Z</cp:lastPrinted>
  <dcterms:created xsi:type="dcterms:W3CDTF">2006-11-08T10:59:38Z</dcterms:created>
  <dcterms:modified xsi:type="dcterms:W3CDTF">2014-08-28T05:34:01Z</dcterms:modified>
</cp:coreProperties>
</file>