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<sst xmlns="http://schemas.openxmlformats.org/spreadsheetml/2006/main" count="222" uniqueCount="82">
  <si>
    <t xml:space="preserve">Plan finansowy inwestycji na 2004 rok. </t>
  </si>
  <si>
    <t xml:space="preserve">Dział </t>
  </si>
  <si>
    <t xml:space="preserve">Zadanie </t>
  </si>
  <si>
    <t>Planowana wartość zadania</t>
  </si>
  <si>
    <t xml:space="preserve">Wykonanie </t>
  </si>
  <si>
    <t xml:space="preserve">do 2003r. </t>
  </si>
  <si>
    <t xml:space="preserve">2004r. </t>
  </si>
  <si>
    <t xml:space="preserve">Środki własne </t>
  </si>
  <si>
    <t>Kredyt "K" Pożyczka "P"</t>
  </si>
  <si>
    <t xml:space="preserve">MENiS środki z dopłat </t>
  </si>
  <si>
    <t xml:space="preserve">Grupa budowlana </t>
  </si>
  <si>
    <t>Rozdz.</t>
  </si>
  <si>
    <t xml:space="preserve">Pozostało do wykoania </t>
  </si>
  <si>
    <t xml:space="preserve">Źródła finansowania </t>
  </si>
  <si>
    <t xml:space="preserve"> </t>
  </si>
  <si>
    <t>01010</t>
  </si>
  <si>
    <t xml:space="preserve">Uzbrojenie terenu w sieć wodociągową w tym wykonanie dokumentacji </t>
  </si>
  <si>
    <t xml:space="preserve">ZPRR Nr 2 "Modernizacja infrastr. wodoc. w celu popr. jakości wody w Gminie Chełmża" </t>
  </si>
  <si>
    <t>2004 - 2006</t>
  </si>
  <si>
    <t xml:space="preserve">Zobowiązania z 2003r. </t>
  </si>
  <si>
    <t>"P"</t>
  </si>
  <si>
    <t>Razem dz. 010</t>
  </si>
  <si>
    <t>60016</t>
  </si>
  <si>
    <t xml:space="preserve">Przebudowa drogi gminnej Nr 034 - Pluskowęsy - 1 km </t>
  </si>
  <si>
    <t xml:space="preserve">Środki SAPARD </t>
  </si>
  <si>
    <t>Razem dz. 600</t>
  </si>
  <si>
    <t>70005</t>
  </si>
  <si>
    <t>2003 - 2004</t>
  </si>
  <si>
    <t xml:space="preserve">Urządzenie terenów zieleni w miejscowości Zalesie </t>
  </si>
  <si>
    <t>Razem dz. 700</t>
  </si>
  <si>
    <t>80110</t>
  </si>
  <si>
    <t>2002 - 2005</t>
  </si>
  <si>
    <t xml:space="preserve">ZPRR Nr 4 - "Rozwój zaplecza sportowego szkół gimnazjalnych Gminy Chełmża" </t>
  </si>
  <si>
    <t>Razem dz. 801</t>
  </si>
  <si>
    <t xml:space="preserve">Budowa sieci kanalizacji sanitarnej ciśnieniowej z przepompowniami w miejscowości Kończewice - Chełmża </t>
  </si>
  <si>
    <t xml:space="preserve">ZPRR Nr 1 - "Rozwój sieci kanalizacyjnej na terenie Gminy Chełmża" </t>
  </si>
  <si>
    <t>Razem dz. 900</t>
  </si>
  <si>
    <t xml:space="preserve">Ogółem : </t>
  </si>
  <si>
    <t xml:space="preserve">Termin realiz. </t>
  </si>
  <si>
    <t>Załącznik Nr 6</t>
  </si>
  <si>
    <t xml:space="preserve">Budowa drogi Nr 009 w miejscowości Liznowo - 0,5 km  </t>
  </si>
  <si>
    <t>Rady Gminy Chełmża</t>
  </si>
  <si>
    <t xml:space="preserve">"Sieć wodociągowa wymiana rur azbestowo - cementowych na PCV Kończewice - centrum" </t>
  </si>
  <si>
    <t xml:space="preserve">Przebudowa drogi Nr 004 Skąpe - Dziemiony 2,2 km </t>
  </si>
  <si>
    <t xml:space="preserve">ZPRR Nr 3 "Budowa dróg ułatwiających dostępność do podst. usług oraz ważnych gospodarczo rejonów Gminy Chełmża" </t>
  </si>
  <si>
    <t xml:space="preserve">Adaptacja budowy (hotel w Kończewicach) na mieszkania </t>
  </si>
  <si>
    <t xml:space="preserve">Budowa sali gimnastycznej przy Gimnazjum w Pluskowęsach </t>
  </si>
  <si>
    <t xml:space="preserve">Budowa sali gimnastycznej przy Gimnazjum w Głuchowie </t>
  </si>
  <si>
    <t>"Budowa zaplecza socjalno sanitarnego sali gimnastycznej oraz boiska przy Gimnazjum Głuchowo"</t>
  </si>
  <si>
    <t>"Budowa zaplecza socjalno sanitarnego sali gimnastycznej oraz boiska przy Gimnazjum Pluskowęsy"</t>
  </si>
  <si>
    <t xml:space="preserve">"Budowa sieci kanalizacji sanitarnej Browina - Kończewice" </t>
  </si>
  <si>
    <t>75023</t>
  </si>
  <si>
    <t xml:space="preserve">Zakup kserokopiarki </t>
  </si>
  <si>
    <t>Razem dz. 750</t>
  </si>
  <si>
    <t xml:space="preserve">Zakup sprzętu stomal. i materiałów na wyk. zjazdu w SPOZ Zelgno  </t>
  </si>
  <si>
    <t>Razem dz. 851</t>
  </si>
  <si>
    <t xml:space="preserve">PF </t>
  </si>
  <si>
    <t xml:space="preserve">dach </t>
  </si>
  <si>
    <t>*</t>
  </si>
  <si>
    <t xml:space="preserve">Kwoty oznaczone * nie są ujęte w planie wydatków. </t>
  </si>
  <si>
    <t>zmieniającej Uchwałę Nr XX/186/04</t>
  </si>
  <si>
    <t xml:space="preserve">z dnia 20 lutego 2004r. w sprawie </t>
  </si>
  <si>
    <t xml:space="preserve">budżetu Gminy na 2004 rok. </t>
  </si>
  <si>
    <t>Przebudowa drogi w miejscowości Kiełbasin Nr 100547c, 100564c 1 km</t>
  </si>
  <si>
    <t>Środki EFRR i Budżet państwa</t>
  </si>
  <si>
    <t>P</t>
  </si>
  <si>
    <t xml:space="preserve">Rozbudowa Gimnazjum w Pluskowęsach </t>
  </si>
  <si>
    <t xml:space="preserve">Zakup komputera </t>
  </si>
  <si>
    <t>Razem dz. 852</t>
  </si>
  <si>
    <t xml:space="preserve">Dotacja PFOŚ, GFOŚ , FOGR, EFRWP, Wojewody </t>
  </si>
  <si>
    <t xml:space="preserve">Dotacja PFOŚ, GFOŚ , FOGR, EFRWP, Wojewody  </t>
  </si>
  <si>
    <t>FOGR</t>
  </si>
  <si>
    <t>1999 - 2006</t>
  </si>
  <si>
    <t>*  Wojewoda</t>
  </si>
  <si>
    <t xml:space="preserve">* EFRWP </t>
  </si>
  <si>
    <t xml:space="preserve"> Wojewoda </t>
  </si>
  <si>
    <t>01036</t>
  </si>
  <si>
    <t xml:space="preserve">"Odnowa wsi" </t>
  </si>
  <si>
    <t>Przebudowa drogi w Bogusławkach (0,5 km)</t>
  </si>
  <si>
    <t>do Uchwały Nr XXIV/235/04</t>
  </si>
  <si>
    <t xml:space="preserve">z dnia 23 czerwca 2004r. </t>
  </si>
  <si>
    <t xml:space="preserve">Zagosp. teren. rekreac. w m. Zalesie (działanie 4.3 SAPARD) - pozost. zag. terenów rekrec. w m. Zalesie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</si>
</sst>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0.000"/>
    <numFmt numFmtId="170" formatCode="0.0000"/>
    <numFmt numFmtId="171" formatCode="0.00000"/>
    <numFmt numFmtId="172" formatCode="0.000000"/>
    <numFmt numFmtId="173" formatCode="0.0000000"/>
  </numFmts>
  <fonts count="1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2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2" fontId="2" fillId="0" borderId="0" xfId="15" applyNumberFormat="1" applyFont="1" applyAlignment="1">
      <alignment horizontal="left" vertical="top" wrapText="1" indent="2"/>
    </xf>
    <xf numFmtId="2" fontId="0" fillId="0" borderId="0" xfId="15" applyNumberFormat="1" applyAlignment="1">
      <alignment horizontal="left" indent="2"/>
    </xf>
    <xf numFmtId="2" fontId="0" fillId="0" borderId="0" xfId="15" applyNumberFormat="1" applyAlignment="1">
      <alignment horizontal="left" vertical="top" wrapText="1" indent="2"/>
    </xf>
    <xf numFmtId="2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/>
    </xf>
    <xf numFmtId="2" fontId="1" fillId="0" borderId="0" xfId="15" applyNumberFormat="1" applyFont="1" applyAlignment="1">
      <alignment horizontal="left" vertical="top" wrapText="1" indent="2"/>
    </xf>
    <xf numFmtId="2" fontId="0" fillId="0" borderId="0" xfId="15" applyNumberFormat="1" applyFont="1" applyAlignment="1">
      <alignment horizontal="left" indent="2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15" applyNumberFormat="1" applyFont="1" applyBorder="1" applyAlignment="1">
      <alignment horizontal="left" vertical="center" wrapText="1"/>
    </xf>
    <xf numFmtId="2" fontId="0" fillId="0" borderId="0" xfId="15" applyNumberFormat="1" applyFont="1" applyBorder="1" applyAlignment="1">
      <alignment horizontal="left" vertical="center"/>
    </xf>
    <xf numFmtId="2" fontId="1" fillId="0" borderId="0" xfId="15" applyNumberFormat="1" applyFont="1" applyBorder="1" applyAlignment="1">
      <alignment horizontal="left" vertical="top" wrapText="1" indent="2"/>
    </xf>
    <xf numFmtId="2" fontId="0" fillId="0" borderId="0" xfId="15" applyNumberFormat="1" applyFont="1" applyBorder="1" applyAlignment="1">
      <alignment horizontal="left" indent="2"/>
    </xf>
    <xf numFmtId="0" fontId="2" fillId="0" borderId="0" xfId="0" applyFont="1" applyBorder="1" applyAlignment="1">
      <alignment horizontal="left" vertical="top" wrapText="1"/>
    </xf>
    <xf numFmtId="165" fontId="5" fillId="0" borderId="1" xfId="15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2" fontId="5" fillId="0" borderId="4" xfId="1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165" fontId="5" fillId="0" borderId="3" xfId="15" applyNumberFormat="1" applyFont="1" applyFill="1" applyBorder="1" applyAlignment="1">
      <alignment horizontal="center" vertical="center" wrapText="1"/>
    </xf>
    <xf numFmtId="2" fontId="5" fillId="0" borderId="3" xfId="15" applyNumberFormat="1" applyFont="1" applyFill="1" applyBorder="1" applyAlignment="1">
      <alignment horizontal="center" vertical="center" wrapText="1"/>
    </xf>
    <xf numFmtId="165" fontId="5" fillId="0" borderId="5" xfId="15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top" wrapText="1"/>
    </xf>
    <xf numFmtId="165" fontId="4" fillId="0" borderId="6" xfId="15" applyNumberFormat="1" applyFont="1" applyFill="1" applyBorder="1" applyAlignment="1">
      <alignment horizontal="left" vertical="top" wrapText="1"/>
    </xf>
    <xf numFmtId="2" fontId="4" fillId="0" borderId="6" xfId="15" applyNumberFormat="1" applyFont="1" applyFill="1" applyBorder="1" applyAlignment="1">
      <alignment horizontal="left" vertical="top" wrapText="1"/>
    </xf>
    <xf numFmtId="165" fontId="4" fillId="0" borderId="7" xfId="15" applyNumberFormat="1" applyFont="1" applyFill="1" applyBorder="1" applyAlignment="1">
      <alignment horizontal="left" vertical="top"/>
    </xf>
    <xf numFmtId="49" fontId="5" fillId="0" borderId="8" xfId="0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 wrapText="1"/>
    </xf>
    <xf numFmtId="165" fontId="5" fillId="0" borderId="8" xfId="15" applyNumberFormat="1" applyFont="1" applyFill="1" applyBorder="1" applyAlignment="1">
      <alignment horizontal="left" vertical="top" wrapText="1"/>
    </xf>
    <xf numFmtId="2" fontId="5" fillId="0" borderId="8" xfId="15" applyNumberFormat="1" applyFont="1" applyFill="1" applyBorder="1" applyAlignment="1">
      <alignment horizontal="left" vertical="top" wrapText="1" indent="2"/>
    </xf>
    <xf numFmtId="165" fontId="5" fillId="0" borderId="8" xfId="15" applyNumberFormat="1" applyFont="1" applyFill="1" applyBorder="1" applyAlignment="1">
      <alignment horizontal="left" vertical="center" wrapText="1"/>
    </xf>
    <xf numFmtId="2" fontId="5" fillId="0" borderId="8" xfId="15" applyNumberFormat="1" applyFont="1" applyFill="1" applyBorder="1" applyAlignment="1">
      <alignment horizontal="left" vertical="center" wrapText="1"/>
    </xf>
    <xf numFmtId="2" fontId="5" fillId="0" borderId="8" xfId="15" applyNumberFormat="1" applyFont="1" applyFill="1" applyBorder="1" applyAlignment="1">
      <alignment horizontal="left" vertical="center"/>
    </xf>
    <xf numFmtId="165" fontId="5" fillId="0" borderId="4" xfId="15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2" fontId="5" fillId="0" borderId="2" xfId="15" applyNumberFormat="1" applyFont="1" applyFill="1" applyBorder="1" applyAlignment="1">
      <alignment horizontal="left" vertical="center" wrapText="1" indent="2"/>
    </xf>
    <xf numFmtId="165" fontId="5" fillId="0" borderId="2" xfId="15" applyNumberFormat="1" applyFont="1" applyFill="1" applyBorder="1" applyAlignment="1">
      <alignment horizontal="left" vertical="center" wrapText="1"/>
    </xf>
    <xf numFmtId="2" fontId="5" fillId="0" borderId="2" xfId="15" applyNumberFormat="1" applyFont="1" applyFill="1" applyBorder="1" applyAlignment="1">
      <alignment horizontal="left" vertical="center" wrapText="1"/>
    </xf>
    <xf numFmtId="43" fontId="4" fillId="0" borderId="6" xfId="15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165" fontId="5" fillId="0" borderId="3" xfId="15" applyNumberFormat="1" applyFont="1" applyFill="1" applyBorder="1" applyAlignment="1">
      <alignment horizontal="left" vertical="center" wrapText="1"/>
    </xf>
    <xf numFmtId="2" fontId="5" fillId="0" borderId="3" xfId="15" applyNumberFormat="1" applyFont="1" applyFill="1" applyBorder="1" applyAlignment="1">
      <alignment horizontal="left" vertical="center" wrapText="1"/>
    </xf>
    <xf numFmtId="2" fontId="5" fillId="0" borderId="3" xfId="15" applyNumberFormat="1" applyFont="1" applyFill="1" applyBorder="1" applyAlignment="1">
      <alignment horizontal="left" vertical="center"/>
    </xf>
    <xf numFmtId="2" fontId="4" fillId="0" borderId="7" xfId="15" applyNumberFormat="1" applyFont="1" applyFill="1" applyBorder="1" applyAlignment="1">
      <alignment horizontal="left" vertical="top"/>
    </xf>
    <xf numFmtId="49" fontId="4" fillId="0" borderId="6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center" wrapText="1"/>
    </xf>
    <xf numFmtId="165" fontId="4" fillId="0" borderId="6" xfId="15" applyNumberFormat="1" applyFont="1" applyFill="1" applyBorder="1" applyAlignment="1">
      <alignment horizontal="left" vertical="center" wrapText="1"/>
    </xf>
    <xf numFmtId="2" fontId="4" fillId="0" borderId="6" xfId="15" applyNumberFormat="1" applyFont="1" applyFill="1" applyBorder="1" applyAlignment="1">
      <alignment horizontal="left" vertical="center" wrapText="1"/>
    </xf>
    <xf numFmtId="165" fontId="4" fillId="0" borderId="1" xfId="15" applyNumberFormat="1" applyFont="1" applyFill="1" applyBorder="1" applyAlignment="1">
      <alignment horizontal="left" vertical="center" wrapText="1"/>
    </xf>
    <xf numFmtId="2" fontId="6" fillId="0" borderId="3" xfId="15" applyNumberFormat="1" applyFont="1" applyFill="1" applyBorder="1" applyAlignment="1">
      <alignment horizontal="center" vertical="center" wrapText="1"/>
    </xf>
    <xf numFmtId="165" fontId="4" fillId="0" borderId="6" xfId="15" applyNumberFormat="1" applyFont="1" applyFill="1" applyBorder="1" applyAlignment="1">
      <alignment horizontal="left" vertical="center"/>
    </xf>
    <xf numFmtId="2" fontId="5" fillId="0" borderId="8" xfId="15" applyNumberFormat="1" applyFont="1" applyFill="1" applyBorder="1" applyAlignment="1">
      <alignment horizontal="left" vertical="top" wrapText="1"/>
    </xf>
    <xf numFmtId="2" fontId="5" fillId="0" borderId="8" xfId="15" applyNumberFormat="1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center" vertical="top" wrapText="1"/>
    </xf>
    <xf numFmtId="2" fontId="4" fillId="0" borderId="6" xfId="15" applyNumberFormat="1" applyFont="1" applyFill="1" applyBorder="1" applyAlignment="1">
      <alignment horizontal="left" vertical="top"/>
    </xf>
    <xf numFmtId="165" fontId="5" fillId="0" borderId="5" xfId="1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5" fontId="5" fillId="0" borderId="9" xfId="15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165" fontId="5" fillId="0" borderId="4" xfId="15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165" fontId="4" fillId="0" borderId="6" xfId="15" applyNumberFormat="1" applyFont="1" applyFill="1" applyBorder="1" applyAlignment="1">
      <alignment horizontal="center" vertical="top" wrapText="1"/>
    </xf>
    <xf numFmtId="165" fontId="5" fillId="0" borderId="1" xfId="15" applyNumberFormat="1" applyFont="1" applyFill="1" applyBorder="1" applyAlignment="1">
      <alignment horizontal="center" vertical="center" wrapText="1"/>
    </xf>
    <xf numFmtId="165" fontId="5" fillId="0" borderId="11" xfId="15" applyNumberFormat="1" applyFont="1" applyFill="1" applyBorder="1" applyAlignment="1">
      <alignment horizontal="center" vertical="center" wrapText="1"/>
    </xf>
    <xf numFmtId="2" fontId="5" fillId="0" borderId="1" xfId="15" applyNumberFormat="1" applyFont="1" applyFill="1" applyBorder="1" applyAlignment="1">
      <alignment horizontal="center" vertical="center" wrapText="1"/>
    </xf>
    <xf numFmtId="165" fontId="5" fillId="0" borderId="5" xfId="15" applyNumberFormat="1" applyFont="1" applyFill="1" applyBorder="1" applyAlignment="1">
      <alignment horizontal="center" vertical="top" wrapText="1"/>
    </xf>
    <xf numFmtId="165" fontId="5" fillId="0" borderId="11" xfId="15" applyNumberFormat="1" applyFont="1" applyFill="1" applyBorder="1" applyAlignment="1">
      <alignment horizontal="center" vertical="top" wrapText="1"/>
    </xf>
    <xf numFmtId="165" fontId="4" fillId="0" borderId="11" xfId="15" applyNumberFormat="1" applyFont="1" applyFill="1" applyBorder="1" applyAlignment="1">
      <alignment horizontal="left" vertical="center" wrapText="1"/>
    </xf>
    <xf numFmtId="165" fontId="4" fillId="0" borderId="4" xfId="15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2" fontId="5" fillId="0" borderId="4" xfId="15" applyNumberFormat="1" applyFont="1" applyFill="1" applyBorder="1" applyAlignment="1">
      <alignment horizontal="center" vertical="top" wrapText="1"/>
    </xf>
    <xf numFmtId="2" fontId="5" fillId="0" borderId="4" xfId="15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 wrapText="1"/>
    </xf>
    <xf numFmtId="2" fontId="5" fillId="0" borderId="9" xfId="15" applyNumberFormat="1" applyFont="1" applyFill="1" applyBorder="1" applyAlignment="1">
      <alignment horizontal="center" vertical="top" wrapText="1"/>
    </xf>
    <xf numFmtId="2" fontId="5" fillId="0" borderId="9" xfId="15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65" fontId="5" fillId="0" borderId="9" xfId="15" applyNumberFormat="1" applyFont="1" applyFill="1" applyBorder="1" applyAlignment="1">
      <alignment horizontal="center" vertical="center"/>
    </xf>
    <xf numFmtId="165" fontId="5" fillId="0" borderId="4" xfId="15" applyNumberFormat="1" applyFont="1" applyFill="1" applyBorder="1" applyAlignment="1">
      <alignment horizontal="center" vertical="top" wrapText="1"/>
    </xf>
    <xf numFmtId="2" fontId="5" fillId="0" borderId="5" xfId="15" applyNumberFormat="1" applyFont="1" applyFill="1" applyBorder="1" applyAlignment="1">
      <alignment horizontal="center" vertical="center" wrapText="1"/>
    </xf>
    <xf numFmtId="2" fontId="5" fillId="0" borderId="5" xfId="15" applyNumberFormat="1" applyFont="1" applyFill="1" applyBorder="1" applyAlignment="1">
      <alignment horizontal="center" vertical="center" wrapText="1"/>
    </xf>
    <xf numFmtId="2" fontId="5" fillId="0" borderId="4" xfId="15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165" fontId="5" fillId="0" borderId="3" xfId="15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5" fillId="0" borderId="4" xfId="15" applyNumberFormat="1" applyFont="1" applyFill="1" applyBorder="1" applyAlignment="1">
      <alignment horizontal="center" vertical="center" wrapText="1"/>
    </xf>
    <xf numFmtId="165" fontId="5" fillId="0" borderId="4" xfId="15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5" fontId="5" fillId="0" borderId="5" xfId="15" applyNumberFormat="1" applyFont="1" applyFill="1" applyBorder="1" applyAlignment="1">
      <alignment horizontal="center" vertical="top" wrapText="1"/>
    </xf>
    <xf numFmtId="165" fontId="5" fillId="0" borderId="11" xfId="15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1" xfId="15" applyNumberFormat="1" applyFont="1" applyFill="1" applyBorder="1" applyAlignment="1">
      <alignment horizontal="center" vertical="center" wrapText="1"/>
    </xf>
    <xf numFmtId="2" fontId="5" fillId="0" borderId="3" xfId="15" applyNumberFormat="1" applyFont="1" applyFill="1" applyBorder="1" applyAlignment="1">
      <alignment horizontal="center" vertical="center" wrapText="1"/>
    </xf>
    <xf numFmtId="165" fontId="5" fillId="0" borderId="1" xfId="15" applyNumberFormat="1" applyFont="1" applyFill="1" applyBorder="1" applyAlignment="1">
      <alignment horizontal="center" vertical="center" wrapText="1"/>
    </xf>
    <xf numFmtId="165" fontId="5" fillId="0" borderId="3" xfId="15" applyNumberFormat="1" applyFont="1" applyFill="1" applyBorder="1" applyAlignment="1">
      <alignment horizontal="center" vertical="center" wrapText="1"/>
    </xf>
    <xf numFmtId="165" fontId="5" fillId="0" borderId="5" xfId="15" applyNumberFormat="1" applyFont="1" applyFill="1" applyBorder="1" applyAlignment="1">
      <alignment horizontal="center" vertical="center" wrapText="1"/>
    </xf>
    <xf numFmtId="165" fontId="5" fillId="0" borderId="5" xfId="15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166" fontId="5" fillId="0" borderId="5" xfId="15" applyNumberFormat="1" applyFont="1" applyFill="1" applyBorder="1" applyAlignment="1">
      <alignment horizontal="center" vertical="center" wrapText="1"/>
    </xf>
    <xf numFmtId="166" fontId="5" fillId="0" borderId="4" xfId="15" applyNumberFormat="1" applyFont="1" applyFill="1" applyBorder="1" applyAlignment="1">
      <alignment horizontal="center" vertical="center" wrapText="1"/>
    </xf>
    <xf numFmtId="166" fontId="5" fillId="0" borderId="3" xfId="15" applyNumberFormat="1" applyFont="1" applyFill="1" applyBorder="1" applyAlignment="1">
      <alignment horizontal="center" vertical="center" wrapText="1"/>
    </xf>
    <xf numFmtId="2" fontId="5" fillId="0" borderId="5" xfId="15" applyNumberFormat="1" applyFont="1" applyFill="1" applyBorder="1" applyAlignment="1">
      <alignment horizontal="center" vertical="top" wrapText="1"/>
    </xf>
    <xf numFmtId="2" fontId="5" fillId="0" borderId="4" xfId="15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2" fontId="5" fillId="0" borderId="3" xfId="15" applyNumberFormat="1" applyFont="1" applyFill="1" applyBorder="1" applyAlignment="1">
      <alignment horizontal="center" vertical="top" wrapText="1"/>
    </xf>
    <xf numFmtId="165" fontId="5" fillId="0" borderId="3" xfId="15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2" fontId="5" fillId="0" borderId="5" xfId="15" applyNumberFormat="1" applyFont="1" applyFill="1" applyBorder="1" applyAlignment="1">
      <alignment horizontal="center" vertical="center"/>
    </xf>
    <xf numFmtId="2" fontId="5" fillId="0" borderId="4" xfId="15" applyNumberFormat="1" applyFont="1" applyFill="1" applyBorder="1" applyAlignment="1">
      <alignment horizontal="center" vertical="center"/>
    </xf>
    <xf numFmtId="2" fontId="5" fillId="0" borderId="3" xfId="15" applyNumberFormat="1" applyFont="1" applyFill="1" applyBorder="1" applyAlignment="1">
      <alignment horizontal="center" vertical="center"/>
    </xf>
    <xf numFmtId="165" fontId="4" fillId="0" borderId="1" xfId="15" applyNumberFormat="1" applyFont="1" applyFill="1" applyBorder="1" applyAlignment="1">
      <alignment horizontal="center" vertical="center" wrapText="1"/>
    </xf>
    <xf numFmtId="165" fontId="4" fillId="0" borderId="11" xfId="1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5" fontId="5" fillId="0" borderId="4" xfId="15" applyNumberFormat="1" applyFont="1" applyFill="1" applyBorder="1" applyAlignment="1">
      <alignment horizontal="left" vertical="center"/>
    </xf>
    <xf numFmtId="2" fontId="5" fillId="0" borderId="1" xfId="15" applyNumberFormat="1" applyFont="1" applyFill="1" applyBorder="1" applyAlignment="1">
      <alignment horizontal="center" vertical="center"/>
    </xf>
    <xf numFmtId="2" fontId="5" fillId="0" borderId="11" xfId="15" applyNumberFormat="1" applyFont="1" applyFill="1" applyBorder="1" applyAlignment="1">
      <alignment horizontal="center" vertical="center" wrapText="1"/>
    </xf>
    <xf numFmtId="165" fontId="5" fillId="0" borderId="11" xfId="15" applyNumberFormat="1" applyFont="1" applyFill="1" applyBorder="1" applyAlignment="1">
      <alignment horizontal="center" vertical="center" wrapText="1"/>
    </xf>
    <xf numFmtId="165" fontId="5" fillId="0" borderId="1" xfId="15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65" fontId="5" fillId="0" borderId="1" xfId="15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 wrapText="1"/>
    </xf>
    <xf numFmtId="165" fontId="4" fillId="0" borderId="4" xfId="15" applyNumberFormat="1" applyFont="1" applyFill="1" applyBorder="1" applyAlignment="1">
      <alignment horizontal="center" vertical="center" wrapText="1"/>
    </xf>
    <xf numFmtId="165" fontId="4" fillId="0" borderId="3" xfId="15" applyNumberFormat="1" applyFont="1" applyFill="1" applyBorder="1" applyAlignment="1">
      <alignment horizontal="center" vertical="center" wrapText="1"/>
    </xf>
    <xf numFmtId="165" fontId="7" fillId="0" borderId="4" xfId="15" applyNumberFormat="1" applyFont="1" applyFill="1" applyBorder="1" applyAlignment="1">
      <alignment horizontal="center" vertical="center" wrapText="1"/>
    </xf>
    <xf numFmtId="165" fontId="7" fillId="0" borderId="3" xfId="1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4" fillId="0" borderId="1" xfId="15" applyNumberFormat="1" applyFont="1" applyFill="1" applyBorder="1" applyAlignment="1">
      <alignment horizontal="center" vertical="center"/>
    </xf>
    <xf numFmtId="165" fontId="4" fillId="0" borderId="11" xfId="15" applyNumberFormat="1" applyFont="1" applyFill="1" applyBorder="1" applyAlignment="1">
      <alignment horizontal="center" vertical="center"/>
    </xf>
    <xf numFmtId="165" fontId="5" fillId="0" borderId="11" xfId="15" applyNumberFormat="1" applyFont="1" applyFill="1" applyBorder="1" applyAlignment="1">
      <alignment horizontal="center" vertical="center"/>
    </xf>
    <xf numFmtId="165" fontId="4" fillId="0" borderId="4" xfId="15" applyNumberFormat="1" applyFont="1" applyFill="1" applyBorder="1" applyAlignment="1">
      <alignment horizontal="center" vertical="center"/>
    </xf>
    <xf numFmtId="165" fontId="4" fillId="0" borderId="3" xfId="15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workbookViewId="0" topLeftCell="M1">
      <selection activeCell="A10" sqref="A10:O11"/>
    </sheetView>
  </sheetViews>
  <sheetFormatPr defaultColWidth="9.140625" defaultRowHeight="12.75"/>
  <cols>
    <col min="1" max="1" width="6.00390625" style="0" customWidth="1"/>
    <col min="2" max="2" width="11.28125" style="0" customWidth="1"/>
    <col min="3" max="3" width="6.140625" style="0" customWidth="1"/>
    <col min="4" max="4" width="13.28125" style="0" customWidth="1"/>
    <col min="5" max="5" width="10.140625" style="0" customWidth="1"/>
    <col min="6" max="6" width="10.421875" style="0" customWidth="1"/>
    <col min="7" max="7" width="9.00390625" style="0" customWidth="1"/>
    <col min="8" max="8" width="9.7109375" style="0" customWidth="1"/>
    <col min="9" max="9" width="9.8515625" style="0" customWidth="1"/>
    <col min="10" max="10" width="9.7109375" style="0" customWidth="1"/>
    <col min="11" max="11" width="9.8515625" style="0" customWidth="1"/>
    <col min="12" max="12" width="8.421875" style="0" customWidth="1"/>
    <col min="13" max="13" width="8.57421875" style="0" customWidth="1"/>
    <col min="15" max="15" width="11.8515625" style="0" customWidth="1"/>
  </cols>
  <sheetData>
    <row r="1" spans="1:15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36" t="s">
        <v>39</v>
      </c>
      <c r="N1" s="136"/>
      <c r="O1" s="136"/>
    </row>
    <row r="2" spans="1:15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36" t="s">
        <v>79</v>
      </c>
      <c r="N2" s="136"/>
      <c r="O2" s="136"/>
    </row>
    <row r="3" spans="1:15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36" t="s">
        <v>41</v>
      </c>
      <c r="N3" s="136"/>
      <c r="O3" s="136"/>
    </row>
    <row r="4" spans="1:15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36" t="s">
        <v>80</v>
      </c>
      <c r="N4" s="136"/>
      <c r="O4" s="136"/>
    </row>
    <row r="5" spans="1:15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36" t="s">
        <v>60</v>
      </c>
      <c r="N5" s="136"/>
      <c r="O5" s="136"/>
    </row>
    <row r="6" spans="1:15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36" t="s">
        <v>61</v>
      </c>
      <c r="N6" s="136"/>
      <c r="O6" s="136"/>
    </row>
    <row r="7" spans="1:15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36" t="s">
        <v>62</v>
      </c>
      <c r="N7" s="136"/>
      <c r="O7" s="136"/>
    </row>
    <row r="8" spans="1:15" ht="15.75">
      <c r="A8" s="135" t="s">
        <v>0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20"/>
    </row>
    <row r="9" spans="1:15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1"/>
    </row>
    <row r="10" spans="1:15" ht="21" customHeight="1">
      <c r="A10" s="22" t="s">
        <v>1</v>
      </c>
      <c r="B10" s="130" t="s">
        <v>2</v>
      </c>
      <c r="C10" s="130" t="s">
        <v>38</v>
      </c>
      <c r="D10" s="130" t="s">
        <v>3</v>
      </c>
      <c r="E10" s="132" t="s">
        <v>4</v>
      </c>
      <c r="F10" s="132"/>
      <c r="G10" s="22"/>
      <c r="H10" s="132" t="s">
        <v>13</v>
      </c>
      <c r="I10" s="132"/>
      <c r="J10" s="132"/>
      <c r="K10" s="132"/>
      <c r="L10" s="132"/>
      <c r="M10" s="132"/>
      <c r="N10" s="132"/>
      <c r="O10" s="132"/>
    </row>
    <row r="11" spans="1:15" ht="58.5">
      <c r="A11" s="22" t="s">
        <v>11</v>
      </c>
      <c r="B11" s="106"/>
      <c r="C11" s="106"/>
      <c r="D11" s="106"/>
      <c r="E11" s="22" t="s">
        <v>5</v>
      </c>
      <c r="F11" s="22" t="s">
        <v>6</v>
      </c>
      <c r="G11" s="22" t="s">
        <v>19</v>
      </c>
      <c r="H11" s="22" t="s">
        <v>7</v>
      </c>
      <c r="I11" s="22" t="s">
        <v>24</v>
      </c>
      <c r="J11" s="22" t="s">
        <v>64</v>
      </c>
      <c r="K11" s="22" t="s">
        <v>8</v>
      </c>
      <c r="L11" s="22" t="s">
        <v>69</v>
      </c>
      <c r="M11" s="22" t="s">
        <v>9</v>
      </c>
      <c r="N11" s="22" t="s">
        <v>10</v>
      </c>
      <c r="O11" s="22" t="s">
        <v>12</v>
      </c>
    </row>
    <row r="12" spans="1:15" ht="28.5" customHeight="1">
      <c r="A12" s="121" t="s">
        <v>15</v>
      </c>
      <c r="B12" s="112" t="s">
        <v>16</v>
      </c>
      <c r="C12" s="94">
        <v>2004</v>
      </c>
      <c r="D12" s="119">
        <v>30000</v>
      </c>
      <c r="E12" s="126"/>
      <c r="F12" s="119">
        <v>30000</v>
      </c>
      <c r="G12" s="119">
        <v>0</v>
      </c>
      <c r="H12" s="119">
        <v>30000</v>
      </c>
      <c r="I12" s="92"/>
      <c r="J12" s="92"/>
      <c r="K12" s="92" t="s">
        <v>14</v>
      </c>
      <c r="L12" s="92"/>
      <c r="M12" s="92"/>
      <c r="N12" s="92"/>
      <c r="O12" s="137"/>
    </row>
    <row r="13" spans="1:15" ht="14.25" customHeight="1">
      <c r="A13" s="122"/>
      <c r="B13" s="98"/>
      <c r="C13" s="101"/>
      <c r="D13" s="103"/>
      <c r="E13" s="127"/>
      <c r="F13" s="103"/>
      <c r="G13" s="103"/>
      <c r="H13" s="103"/>
      <c r="I13" s="93"/>
      <c r="J13" s="93"/>
      <c r="K13" s="93"/>
      <c r="L13" s="93"/>
      <c r="M13" s="93"/>
      <c r="N13" s="93"/>
      <c r="O13" s="138"/>
    </row>
    <row r="14" spans="1:15" ht="11.25" customHeight="1">
      <c r="A14" s="131"/>
      <c r="B14" s="99"/>
      <c r="C14" s="102"/>
      <c r="D14" s="118"/>
      <c r="E14" s="133"/>
      <c r="F14" s="118"/>
      <c r="G14" s="118"/>
      <c r="H14" s="118"/>
      <c r="I14" s="116"/>
      <c r="J14" s="116"/>
      <c r="K14" s="116"/>
      <c r="L14" s="116"/>
      <c r="M14" s="116"/>
      <c r="N14" s="116"/>
      <c r="O14" s="139"/>
    </row>
    <row r="15" spans="1:15" ht="21" customHeight="1">
      <c r="A15" s="121" t="s">
        <v>15</v>
      </c>
      <c r="B15" s="112" t="s">
        <v>17</v>
      </c>
      <c r="C15" s="94" t="s">
        <v>18</v>
      </c>
      <c r="D15" s="119">
        <v>3431000</v>
      </c>
      <c r="E15" s="126"/>
      <c r="F15" s="119">
        <v>52000</v>
      </c>
      <c r="G15" s="119">
        <v>22082</v>
      </c>
      <c r="H15" s="119">
        <v>29918</v>
      </c>
      <c r="I15" s="92"/>
      <c r="J15" s="123"/>
      <c r="K15" s="92"/>
      <c r="L15" s="92"/>
      <c r="M15" s="92"/>
      <c r="N15" s="92"/>
      <c r="O15" s="120">
        <v>3075800</v>
      </c>
    </row>
    <row r="16" spans="1:15" ht="18" customHeight="1">
      <c r="A16" s="122"/>
      <c r="B16" s="98"/>
      <c r="C16" s="101"/>
      <c r="D16" s="103"/>
      <c r="E16" s="127"/>
      <c r="F16" s="103"/>
      <c r="G16" s="103"/>
      <c r="H16" s="103"/>
      <c r="I16" s="93"/>
      <c r="J16" s="124"/>
      <c r="K16" s="93"/>
      <c r="L16" s="93"/>
      <c r="M16" s="93"/>
      <c r="N16" s="93"/>
      <c r="O16" s="104"/>
    </row>
    <row r="17" spans="1:15" ht="21" customHeight="1">
      <c r="A17" s="122"/>
      <c r="B17" s="99"/>
      <c r="C17" s="101"/>
      <c r="D17" s="103"/>
      <c r="E17" s="133"/>
      <c r="F17" s="118"/>
      <c r="G17" s="118"/>
      <c r="H17" s="118"/>
      <c r="I17" s="116"/>
      <c r="J17" s="125"/>
      <c r="K17" s="116"/>
      <c r="L17" s="116"/>
      <c r="M17" s="116"/>
      <c r="N17" s="116"/>
      <c r="O17" s="104"/>
    </row>
    <row r="18" spans="1:15" s="65" customFormat="1" ht="36" customHeight="1">
      <c r="A18" s="122"/>
      <c r="B18" s="112" t="s">
        <v>42</v>
      </c>
      <c r="C18" s="101"/>
      <c r="D18" s="103"/>
      <c r="E18" s="126"/>
      <c r="F18" s="119">
        <v>303200</v>
      </c>
      <c r="G18" s="119"/>
      <c r="H18" s="119">
        <v>1700</v>
      </c>
      <c r="I18" s="92"/>
      <c r="J18" s="119">
        <v>221900</v>
      </c>
      <c r="K18" s="64" t="s">
        <v>65</v>
      </c>
      <c r="L18" s="92"/>
      <c r="M18" s="92"/>
      <c r="N18" s="92"/>
      <c r="O18" s="104"/>
    </row>
    <row r="19" spans="1:15" ht="15" customHeight="1">
      <c r="A19" s="122"/>
      <c r="B19" s="98"/>
      <c r="C19" s="101"/>
      <c r="D19" s="103"/>
      <c r="E19" s="127"/>
      <c r="F19" s="103"/>
      <c r="G19" s="103"/>
      <c r="H19" s="103"/>
      <c r="I19" s="93"/>
      <c r="J19" s="103"/>
      <c r="K19" s="103">
        <v>50000</v>
      </c>
      <c r="L19" s="93"/>
      <c r="M19" s="93"/>
      <c r="N19" s="93"/>
      <c r="O19" s="104"/>
    </row>
    <row r="20" spans="1:15" ht="33" customHeight="1">
      <c r="A20" s="122"/>
      <c r="B20" s="98"/>
      <c r="C20" s="101"/>
      <c r="D20" s="103"/>
      <c r="E20" s="127"/>
      <c r="F20" s="103"/>
      <c r="G20" s="103"/>
      <c r="H20" s="103"/>
      <c r="I20" s="93"/>
      <c r="J20" s="64">
        <v>29600</v>
      </c>
      <c r="K20" s="95"/>
      <c r="L20" s="93"/>
      <c r="M20" s="93"/>
      <c r="N20" s="93"/>
      <c r="O20" s="104"/>
    </row>
    <row r="21" spans="1:15" ht="13.5" thickBot="1">
      <c r="A21" s="83" t="s">
        <v>76</v>
      </c>
      <c r="B21" s="84" t="s">
        <v>77</v>
      </c>
      <c r="C21" s="85">
        <v>2004</v>
      </c>
      <c r="D21" s="66">
        <v>116000</v>
      </c>
      <c r="E21" s="86"/>
      <c r="F21" s="66">
        <v>16000</v>
      </c>
      <c r="G21" s="66"/>
      <c r="H21" s="66">
        <v>16000</v>
      </c>
      <c r="I21" s="87"/>
      <c r="J21" s="66"/>
      <c r="K21" s="88"/>
      <c r="L21" s="87"/>
      <c r="M21" s="87"/>
      <c r="N21" s="87"/>
      <c r="O21" s="89">
        <v>100000</v>
      </c>
    </row>
    <row r="22" spans="1:15" ht="15" customHeight="1" thickBot="1" thickTop="1">
      <c r="A22" s="53"/>
      <c r="B22" s="30" t="s">
        <v>21</v>
      </c>
      <c r="C22" s="30"/>
      <c r="D22" s="31">
        <f>D21+D15+D12</f>
        <v>3577000</v>
      </c>
      <c r="E22" s="32"/>
      <c r="F22" s="31">
        <f>F21+F18+F15++++F12</f>
        <v>401200</v>
      </c>
      <c r="G22" s="31">
        <f>G21+G18+G15+G12</f>
        <v>22082</v>
      </c>
      <c r="H22" s="31">
        <f>H21+H18+H15+H12</f>
        <v>77618</v>
      </c>
      <c r="I22" s="32"/>
      <c r="J22" s="31">
        <f>J21+J20+J18+J15+J12</f>
        <v>251500</v>
      </c>
      <c r="K22" s="31">
        <f>K19</f>
        <v>50000</v>
      </c>
      <c r="L22" s="32"/>
      <c r="M22" s="32"/>
      <c r="N22" s="32"/>
      <c r="O22" s="33">
        <f>O21+O15</f>
        <v>3175800</v>
      </c>
    </row>
    <row r="23" spans="1:15" ht="41.25" customHeight="1" thickTop="1">
      <c r="A23" s="34" t="s">
        <v>22</v>
      </c>
      <c r="B23" s="35" t="s">
        <v>23</v>
      </c>
      <c r="C23" s="36">
        <v>2003</v>
      </c>
      <c r="D23" s="37">
        <v>60000</v>
      </c>
      <c r="E23" s="38"/>
      <c r="F23" s="39">
        <v>60000</v>
      </c>
      <c r="G23" s="39">
        <v>60000</v>
      </c>
      <c r="H23" s="40"/>
      <c r="I23" s="40"/>
      <c r="J23" s="40"/>
      <c r="K23" s="40"/>
      <c r="L23" s="40"/>
      <c r="M23" s="40"/>
      <c r="N23" s="40"/>
      <c r="O23" s="41"/>
    </row>
    <row r="24" spans="1:15" ht="27" customHeight="1">
      <c r="A24" s="22" t="s">
        <v>1</v>
      </c>
      <c r="B24" s="130" t="s">
        <v>2</v>
      </c>
      <c r="C24" s="130" t="s">
        <v>38</v>
      </c>
      <c r="D24" s="130" t="s">
        <v>3</v>
      </c>
      <c r="E24" s="132" t="s">
        <v>4</v>
      </c>
      <c r="F24" s="132"/>
      <c r="G24" s="22"/>
      <c r="H24" s="132" t="s">
        <v>13</v>
      </c>
      <c r="I24" s="132"/>
      <c r="J24" s="132"/>
      <c r="K24" s="132"/>
      <c r="L24" s="132"/>
      <c r="M24" s="132"/>
      <c r="N24" s="132"/>
      <c r="O24" s="132"/>
    </row>
    <row r="25" spans="1:15" ht="60.75" customHeight="1">
      <c r="A25" s="22" t="s">
        <v>11</v>
      </c>
      <c r="B25" s="106"/>
      <c r="C25" s="106"/>
      <c r="D25" s="106"/>
      <c r="E25" s="22" t="s">
        <v>5</v>
      </c>
      <c r="F25" s="22" t="s">
        <v>6</v>
      </c>
      <c r="G25" s="22" t="s">
        <v>19</v>
      </c>
      <c r="H25" s="22" t="s">
        <v>7</v>
      </c>
      <c r="I25" s="22" t="s">
        <v>24</v>
      </c>
      <c r="J25" s="22" t="s">
        <v>64</v>
      </c>
      <c r="K25" s="22" t="s">
        <v>8</v>
      </c>
      <c r="L25" s="22" t="s">
        <v>69</v>
      </c>
      <c r="M25" s="22" t="s">
        <v>9</v>
      </c>
      <c r="N25" s="22" t="s">
        <v>10</v>
      </c>
      <c r="O25" s="22" t="s">
        <v>12</v>
      </c>
    </row>
    <row r="26" spans="1:15" ht="24" customHeight="1">
      <c r="A26" s="121"/>
      <c r="B26" s="112" t="s">
        <v>63</v>
      </c>
      <c r="C26" s="110">
        <v>2004</v>
      </c>
      <c r="D26" s="108">
        <v>80000</v>
      </c>
      <c r="E26" s="126"/>
      <c r="F26" s="119">
        <v>80000</v>
      </c>
      <c r="G26" s="119"/>
      <c r="H26" s="119">
        <v>55000</v>
      </c>
      <c r="I26" s="92"/>
      <c r="J26" s="92"/>
      <c r="K26" s="92"/>
      <c r="L26" s="42">
        <v>25000</v>
      </c>
      <c r="M26" s="92"/>
      <c r="N26" s="92"/>
      <c r="O26" s="137"/>
    </row>
    <row r="27" spans="1:15" ht="28.5" customHeight="1">
      <c r="A27" s="131"/>
      <c r="B27" s="99"/>
      <c r="C27" s="129"/>
      <c r="D27" s="134"/>
      <c r="E27" s="133"/>
      <c r="F27" s="118"/>
      <c r="G27" s="118"/>
      <c r="H27" s="118"/>
      <c r="I27" s="116"/>
      <c r="J27" s="116"/>
      <c r="K27" s="116"/>
      <c r="L27" s="42" t="s">
        <v>71</v>
      </c>
      <c r="M27" s="116"/>
      <c r="N27" s="116"/>
      <c r="O27" s="139"/>
    </row>
    <row r="28" spans="1:15" ht="28.5" customHeight="1">
      <c r="A28" s="80"/>
      <c r="B28" s="79" t="s">
        <v>78</v>
      </c>
      <c r="C28" s="78">
        <v>2004</v>
      </c>
      <c r="D28" s="90">
        <v>45000</v>
      </c>
      <c r="E28" s="81"/>
      <c r="F28" s="68">
        <v>45000</v>
      </c>
      <c r="G28" s="68"/>
      <c r="H28" s="68">
        <v>45000</v>
      </c>
      <c r="I28" s="24"/>
      <c r="J28" s="24"/>
      <c r="K28" s="24"/>
      <c r="L28" s="42"/>
      <c r="M28" s="24"/>
      <c r="N28" s="24"/>
      <c r="O28" s="82"/>
    </row>
    <row r="29" spans="1:15" ht="24" customHeight="1">
      <c r="A29" s="121" t="s">
        <v>22</v>
      </c>
      <c r="B29" s="112" t="s">
        <v>43</v>
      </c>
      <c r="C29" s="94">
        <v>2004</v>
      </c>
      <c r="D29" s="119">
        <v>1207000</v>
      </c>
      <c r="E29" s="119">
        <v>17000</v>
      </c>
      <c r="F29" s="119">
        <v>10000</v>
      </c>
      <c r="G29" s="92"/>
      <c r="H29" s="119">
        <v>10000</v>
      </c>
      <c r="I29" s="119">
        <v>0</v>
      </c>
      <c r="J29" s="119" t="s">
        <v>14</v>
      </c>
      <c r="K29" s="29">
        <v>0</v>
      </c>
      <c r="L29" s="92"/>
      <c r="M29" s="92"/>
      <c r="N29" s="92"/>
      <c r="O29" s="120">
        <v>1180000</v>
      </c>
    </row>
    <row r="30" spans="1:15" ht="16.5" customHeight="1">
      <c r="A30" s="131"/>
      <c r="B30" s="99"/>
      <c r="C30" s="102"/>
      <c r="D30" s="118"/>
      <c r="E30" s="118"/>
      <c r="F30" s="118"/>
      <c r="G30" s="116"/>
      <c r="H30" s="118"/>
      <c r="I30" s="118"/>
      <c r="J30" s="118"/>
      <c r="K30" s="28" t="s">
        <v>14</v>
      </c>
      <c r="L30" s="116"/>
      <c r="M30" s="116"/>
      <c r="N30" s="116"/>
      <c r="O30" s="96"/>
    </row>
    <row r="31" spans="1:15" ht="90" customHeight="1">
      <c r="A31" s="121" t="s">
        <v>22</v>
      </c>
      <c r="B31" s="43" t="s">
        <v>44</v>
      </c>
      <c r="C31" s="94" t="s">
        <v>18</v>
      </c>
      <c r="D31" s="119">
        <v>6440700</v>
      </c>
      <c r="E31" s="44"/>
      <c r="F31" s="45">
        <v>72600</v>
      </c>
      <c r="G31" s="45">
        <v>24219</v>
      </c>
      <c r="H31" s="45">
        <v>48381</v>
      </c>
      <c r="I31" s="46"/>
      <c r="J31" s="46"/>
      <c r="K31" s="46"/>
      <c r="L31" s="46"/>
      <c r="M31" s="46"/>
      <c r="N31" s="46"/>
      <c r="O31" s="120">
        <v>6034100</v>
      </c>
    </row>
    <row r="32" spans="1:15" ht="19.5" customHeight="1">
      <c r="A32" s="122"/>
      <c r="B32" s="112" t="s">
        <v>40</v>
      </c>
      <c r="C32" s="101"/>
      <c r="D32" s="103"/>
      <c r="E32" s="126"/>
      <c r="F32" s="119">
        <v>334000</v>
      </c>
      <c r="G32" s="92"/>
      <c r="H32" s="119">
        <v>55600</v>
      </c>
      <c r="I32" s="92"/>
      <c r="J32" s="64">
        <v>245700</v>
      </c>
      <c r="K32" s="29">
        <v>0</v>
      </c>
      <c r="L32" s="92"/>
      <c r="M32" s="92"/>
      <c r="N32" s="92"/>
      <c r="O32" s="104"/>
    </row>
    <row r="33" spans="1:15" ht="23.25" customHeight="1" thickBot="1">
      <c r="A33" s="122"/>
      <c r="B33" s="99"/>
      <c r="C33" s="101"/>
      <c r="D33" s="103"/>
      <c r="E33" s="133"/>
      <c r="F33" s="118"/>
      <c r="G33" s="116"/>
      <c r="H33" s="118"/>
      <c r="I33" s="116"/>
      <c r="J33" s="27">
        <v>32700</v>
      </c>
      <c r="K33" s="28" t="s">
        <v>14</v>
      </c>
      <c r="L33" s="116"/>
      <c r="M33" s="116"/>
      <c r="N33" s="116"/>
      <c r="O33" s="104"/>
    </row>
    <row r="34" spans="1:15" ht="14.25" customHeight="1" thickBot="1" thickTop="1">
      <c r="A34" s="53"/>
      <c r="B34" s="30" t="s">
        <v>25</v>
      </c>
      <c r="C34" s="30"/>
      <c r="D34" s="31">
        <f>D31+D29+D28+D26+D23</f>
        <v>7832700</v>
      </c>
      <c r="E34" s="31">
        <f>E29+E26+E23</f>
        <v>17000</v>
      </c>
      <c r="F34" s="31">
        <f>F32+F31+F29+F28+F26+F23</f>
        <v>601600</v>
      </c>
      <c r="G34" s="31">
        <f>G32+G31+G29+G26+G23</f>
        <v>84219</v>
      </c>
      <c r="H34" s="31">
        <f>H32+H31+H29+H28+H26+H23</f>
        <v>213981</v>
      </c>
      <c r="I34" s="31">
        <f>I32+I31+I29+I26+I23</f>
        <v>0</v>
      </c>
      <c r="J34" s="31">
        <f>J33+J32</f>
        <v>278400</v>
      </c>
      <c r="K34" s="31">
        <f>K29+K23</f>
        <v>0</v>
      </c>
      <c r="L34" s="31">
        <f>L32+L31+L29+L26+L23</f>
        <v>25000</v>
      </c>
      <c r="M34" s="47">
        <f>M32+M31+M29+M26+M23</f>
        <v>0</v>
      </c>
      <c r="N34" s="31">
        <f>N32+N31+N29+N26+N23</f>
        <v>0</v>
      </c>
      <c r="O34" s="33">
        <f>O31+O29</f>
        <v>7214100</v>
      </c>
    </row>
    <row r="35" spans="1:15" ht="42" customHeight="1" thickTop="1">
      <c r="A35" s="48" t="s">
        <v>26</v>
      </c>
      <c r="B35" s="25" t="s">
        <v>45</v>
      </c>
      <c r="C35" s="26" t="s">
        <v>27</v>
      </c>
      <c r="D35" s="49">
        <v>140500</v>
      </c>
      <c r="E35" s="49">
        <v>95500</v>
      </c>
      <c r="F35" s="49">
        <v>45000</v>
      </c>
      <c r="G35" s="50"/>
      <c r="H35" s="49">
        <v>35000</v>
      </c>
      <c r="I35" s="50"/>
      <c r="J35" s="50"/>
      <c r="K35" s="50"/>
      <c r="L35" s="50"/>
      <c r="M35" s="50"/>
      <c r="N35" s="49">
        <v>10000</v>
      </c>
      <c r="O35" s="51"/>
    </row>
    <row r="36" spans="1:15" ht="14.25" customHeight="1">
      <c r="A36" s="121" t="s">
        <v>26</v>
      </c>
      <c r="B36" s="112" t="s">
        <v>28</v>
      </c>
      <c r="C36" s="94">
        <v>2004</v>
      </c>
      <c r="D36" s="119">
        <v>166700</v>
      </c>
      <c r="E36" s="119">
        <v>26850</v>
      </c>
      <c r="F36" s="119">
        <v>139850</v>
      </c>
      <c r="G36" s="92"/>
      <c r="H36" s="119">
        <v>39000</v>
      </c>
      <c r="I36" s="92"/>
      <c r="J36" s="92"/>
      <c r="K36" s="92"/>
      <c r="L36" s="119">
        <v>57000</v>
      </c>
      <c r="M36" s="92"/>
      <c r="N36" s="119">
        <v>43850</v>
      </c>
      <c r="O36" s="137"/>
    </row>
    <row r="37" spans="1:15" ht="0.75" customHeight="1">
      <c r="A37" s="122"/>
      <c r="B37" s="98"/>
      <c r="C37" s="101"/>
      <c r="D37" s="103"/>
      <c r="E37" s="103"/>
      <c r="F37" s="103"/>
      <c r="G37" s="93"/>
      <c r="H37" s="103"/>
      <c r="I37" s="93"/>
      <c r="J37" s="93"/>
      <c r="K37" s="93"/>
      <c r="L37" s="103"/>
      <c r="M37" s="93"/>
      <c r="N37" s="103"/>
      <c r="O37" s="138"/>
    </row>
    <row r="38" spans="1:15" ht="24" customHeight="1">
      <c r="A38" s="131"/>
      <c r="B38" s="99"/>
      <c r="C38" s="102"/>
      <c r="D38" s="118"/>
      <c r="E38" s="118"/>
      <c r="F38" s="118"/>
      <c r="G38" s="116"/>
      <c r="H38" s="118"/>
      <c r="I38" s="116"/>
      <c r="J38" s="116"/>
      <c r="K38" s="116"/>
      <c r="L38" s="27" t="s">
        <v>56</v>
      </c>
      <c r="M38" s="116"/>
      <c r="N38" s="118"/>
      <c r="O38" s="139"/>
    </row>
    <row r="39" spans="1:15" ht="18.75" customHeight="1">
      <c r="A39" s="121" t="s">
        <v>26</v>
      </c>
      <c r="B39" s="112" t="s">
        <v>81</v>
      </c>
      <c r="C39" s="94" t="s">
        <v>27</v>
      </c>
      <c r="D39" s="119">
        <v>280000</v>
      </c>
      <c r="E39" s="119">
        <v>0</v>
      </c>
      <c r="F39" s="119">
        <v>280000</v>
      </c>
      <c r="G39" s="119" t="s">
        <v>14</v>
      </c>
      <c r="H39" s="119">
        <v>50882</v>
      </c>
      <c r="I39" s="119">
        <v>129118</v>
      </c>
      <c r="J39" s="92"/>
      <c r="K39" s="91" t="s">
        <v>14</v>
      </c>
      <c r="L39" s="119"/>
      <c r="M39" s="92"/>
      <c r="N39" s="119"/>
      <c r="O39" s="137"/>
    </row>
    <row r="40" spans="1:15" ht="20.25" customHeight="1">
      <c r="A40" s="122"/>
      <c r="B40" s="98"/>
      <c r="C40" s="101"/>
      <c r="D40" s="103"/>
      <c r="E40" s="103"/>
      <c r="F40" s="103"/>
      <c r="G40" s="103"/>
      <c r="H40" s="103"/>
      <c r="I40" s="103"/>
      <c r="J40" s="93"/>
      <c r="K40" s="42">
        <v>100000</v>
      </c>
      <c r="L40" s="103"/>
      <c r="M40" s="93"/>
      <c r="N40" s="103"/>
      <c r="O40" s="138"/>
    </row>
    <row r="41" spans="1:15" ht="30" customHeight="1" thickBot="1">
      <c r="A41" s="131"/>
      <c r="B41" s="99"/>
      <c r="C41" s="102"/>
      <c r="D41" s="72">
        <v>139000</v>
      </c>
      <c r="E41" s="27">
        <v>109000</v>
      </c>
      <c r="F41" s="27">
        <v>30000</v>
      </c>
      <c r="G41" s="27"/>
      <c r="H41" s="27">
        <v>30000</v>
      </c>
      <c r="I41" s="27">
        <v>0</v>
      </c>
      <c r="J41" s="116"/>
      <c r="K41" s="27">
        <v>0</v>
      </c>
      <c r="L41" s="118"/>
      <c r="M41" s="116"/>
      <c r="N41" s="118"/>
      <c r="O41" s="139"/>
    </row>
    <row r="42" spans="1:15" ht="17.25" customHeight="1" thickTop="1">
      <c r="A42" s="22" t="s">
        <v>1</v>
      </c>
      <c r="B42" s="130" t="s">
        <v>2</v>
      </c>
      <c r="C42" s="130" t="s">
        <v>38</v>
      </c>
      <c r="D42" s="130" t="s">
        <v>3</v>
      </c>
      <c r="E42" s="132" t="s">
        <v>4</v>
      </c>
      <c r="F42" s="132"/>
      <c r="G42" s="22"/>
      <c r="H42" s="132" t="s">
        <v>13</v>
      </c>
      <c r="I42" s="132"/>
      <c r="J42" s="132"/>
      <c r="K42" s="132"/>
      <c r="L42" s="132"/>
      <c r="M42" s="132"/>
      <c r="N42" s="132"/>
      <c r="O42" s="132"/>
    </row>
    <row r="43" spans="1:15" ht="62.25" customHeight="1" thickBot="1">
      <c r="A43" s="62" t="s">
        <v>11</v>
      </c>
      <c r="B43" s="150"/>
      <c r="C43" s="150"/>
      <c r="D43" s="150"/>
      <c r="E43" s="62" t="s">
        <v>5</v>
      </c>
      <c r="F43" s="62" t="s">
        <v>6</v>
      </c>
      <c r="G43" s="62" t="s">
        <v>19</v>
      </c>
      <c r="H43" s="62" t="s">
        <v>7</v>
      </c>
      <c r="I43" s="62" t="s">
        <v>24</v>
      </c>
      <c r="J43" s="62" t="s">
        <v>64</v>
      </c>
      <c r="K43" s="62" t="s">
        <v>8</v>
      </c>
      <c r="L43" s="62" t="s">
        <v>70</v>
      </c>
      <c r="M43" s="62" t="s">
        <v>9</v>
      </c>
      <c r="N43" s="62" t="s">
        <v>10</v>
      </c>
      <c r="O43" s="62" t="s">
        <v>12</v>
      </c>
    </row>
    <row r="44" spans="1:15" ht="23.25" customHeight="1" thickBot="1" thickTop="1">
      <c r="A44" s="53"/>
      <c r="B44" s="30" t="s">
        <v>29</v>
      </c>
      <c r="C44" s="30"/>
      <c r="D44" s="31">
        <f>SUM(D35:D41)</f>
        <v>726200</v>
      </c>
      <c r="E44" s="31">
        <f>SUM(E35:E41)</f>
        <v>231350</v>
      </c>
      <c r="F44" s="31">
        <f>SUM(F35:F41)</f>
        <v>494850</v>
      </c>
      <c r="G44" s="32"/>
      <c r="H44" s="31">
        <f>SUM(H35:H41)</f>
        <v>154882</v>
      </c>
      <c r="I44" s="31">
        <f>I41+I39+I36+I35</f>
        <v>129118</v>
      </c>
      <c r="J44" s="32"/>
      <c r="K44" s="31">
        <f>SUM(K40:K41)</f>
        <v>100000</v>
      </c>
      <c r="L44" s="31">
        <f>SUM(L36:L41)</f>
        <v>57000</v>
      </c>
      <c r="M44" s="32"/>
      <c r="N44" s="31">
        <f>SUM(N35:N41)</f>
        <v>53850</v>
      </c>
      <c r="O44" s="52"/>
    </row>
    <row r="45" spans="1:15" ht="27.75" customHeight="1" thickBot="1" thickTop="1">
      <c r="A45" s="34" t="s">
        <v>51</v>
      </c>
      <c r="B45" s="35" t="s">
        <v>52</v>
      </c>
      <c r="C45" s="35">
        <v>2004</v>
      </c>
      <c r="D45" s="37">
        <v>13000</v>
      </c>
      <c r="E45" s="37"/>
      <c r="F45" s="37">
        <v>13000</v>
      </c>
      <c r="G45" s="60"/>
      <c r="H45" s="37">
        <v>13000</v>
      </c>
      <c r="I45" s="37"/>
      <c r="J45" s="60"/>
      <c r="K45" s="37"/>
      <c r="L45" s="37"/>
      <c r="M45" s="60"/>
      <c r="N45" s="37"/>
      <c r="O45" s="61"/>
    </row>
    <row r="46" spans="1:15" ht="17.25" customHeight="1" thickBot="1" thickTop="1">
      <c r="A46" s="53"/>
      <c r="B46" s="30" t="s">
        <v>53</v>
      </c>
      <c r="C46" s="30"/>
      <c r="D46" s="31">
        <f>SUM(D45)</f>
        <v>13000</v>
      </c>
      <c r="E46" s="31"/>
      <c r="F46" s="31">
        <f>SUM(F45)</f>
        <v>13000</v>
      </c>
      <c r="G46" s="32"/>
      <c r="H46" s="31">
        <f>SUM(H45)</f>
        <v>13000</v>
      </c>
      <c r="I46" s="31"/>
      <c r="J46" s="32"/>
      <c r="K46" s="31"/>
      <c r="L46" s="31"/>
      <c r="M46" s="32"/>
      <c r="N46" s="31"/>
      <c r="O46" s="63"/>
    </row>
    <row r="47" spans="1:15" ht="17.25" customHeight="1" thickTop="1">
      <c r="A47" s="152" t="s">
        <v>30</v>
      </c>
      <c r="B47" s="97" t="s">
        <v>47</v>
      </c>
      <c r="C47" s="100" t="s">
        <v>31</v>
      </c>
      <c r="D47" s="117">
        <v>1200000</v>
      </c>
      <c r="E47" s="117">
        <v>374200</v>
      </c>
      <c r="F47" s="117">
        <v>620000</v>
      </c>
      <c r="G47" s="117">
        <v>0</v>
      </c>
      <c r="H47" s="29">
        <v>68000</v>
      </c>
      <c r="I47" s="115"/>
      <c r="J47" s="115"/>
      <c r="K47" s="115"/>
      <c r="L47" s="115"/>
      <c r="M47" s="117">
        <v>200000</v>
      </c>
      <c r="N47" s="71">
        <v>140000</v>
      </c>
      <c r="O47" s="151">
        <v>205800</v>
      </c>
    </row>
    <row r="48" spans="1:15" ht="17.25" customHeight="1">
      <c r="A48" s="122"/>
      <c r="B48" s="98"/>
      <c r="C48" s="101"/>
      <c r="D48" s="103"/>
      <c r="E48" s="103"/>
      <c r="F48" s="103"/>
      <c r="G48" s="103"/>
      <c r="H48" s="42">
        <v>212000</v>
      </c>
      <c r="I48" s="93"/>
      <c r="J48" s="93"/>
      <c r="K48" s="93"/>
      <c r="L48" s="93"/>
      <c r="M48" s="103"/>
      <c r="N48" s="68" t="s">
        <v>58</v>
      </c>
      <c r="O48" s="104"/>
    </row>
    <row r="49" spans="1:15" ht="12" customHeight="1">
      <c r="A49" s="131"/>
      <c r="B49" s="99"/>
      <c r="C49" s="102"/>
      <c r="D49" s="118"/>
      <c r="E49" s="118"/>
      <c r="F49" s="118"/>
      <c r="G49" s="118"/>
      <c r="H49" s="27" t="s">
        <v>57</v>
      </c>
      <c r="I49" s="116"/>
      <c r="J49" s="116"/>
      <c r="K49" s="116"/>
      <c r="L49" s="116"/>
      <c r="M49" s="118"/>
      <c r="N49" s="27"/>
      <c r="O49" s="96"/>
    </row>
    <row r="50" spans="1:15" ht="14.25" customHeight="1">
      <c r="A50" s="110">
        <v>80110</v>
      </c>
      <c r="B50" s="112" t="s">
        <v>46</v>
      </c>
      <c r="C50" s="94" t="s">
        <v>31</v>
      </c>
      <c r="D50" s="119">
        <v>1150000</v>
      </c>
      <c r="E50" s="119">
        <v>417200</v>
      </c>
      <c r="F50" s="119">
        <v>446000</v>
      </c>
      <c r="G50" s="119">
        <v>0</v>
      </c>
      <c r="H50" s="29">
        <v>16000</v>
      </c>
      <c r="I50" s="92"/>
      <c r="J50" s="92"/>
      <c r="K50" s="92"/>
      <c r="L50" s="92"/>
      <c r="M50" s="119">
        <v>150000</v>
      </c>
      <c r="N50" s="64">
        <v>46000</v>
      </c>
      <c r="O50" s="120">
        <v>286800</v>
      </c>
    </row>
    <row r="51" spans="1:15" ht="18" customHeight="1">
      <c r="A51" s="114"/>
      <c r="B51" s="98"/>
      <c r="C51" s="101"/>
      <c r="D51" s="103"/>
      <c r="E51" s="103"/>
      <c r="F51" s="103"/>
      <c r="G51" s="103"/>
      <c r="H51" s="42">
        <v>234000</v>
      </c>
      <c r="I51" s="93"/>
      <c r="J51" s="93"/>
      <c r="K51" s="93"/>
      <c r="L51" s="93"/>
      <c r="M51" s="103"/>
      <c r="N51" s="68" t="s">
        <v>58</v>
      </c>
      <c r="O51" s="104"/>
    </row>
    <row r="52" spans="1:15" ht="12" customHeight="1">
      <c r="A52" s="129"/>
      <c r="B52" s="99"/>
      <c r="C52" s="102"/>
      <c r="D52" s="118"/>
      <c r="E52" s="118"/>
      <c r="F52" s="118"/>
      <c r="G52" s="118"/>
      <c r="H52" s="27" t="s">
        <v>57</v>
      </c>
      <c r="I52" s="116"/>
      <c r="J52" s="116"/>
      <c r="K52" s="116"/>
      <c r="L52" s="116"/>
      <c r="M52" s="118"/>
      <c r="N52" s="27"/>
      <c r="O52" s="96"/>
    </row>
    <row r="53" spans="1:15" ht="18" customHeight="1">
      <c r="A53" s="110"/>
      <c r="B53" s="112" t="s">
        <v>66</v>
      </c>
      <c r="C53" s="94" t="s">
        <v>72</v>
      </c>
      <c r="D53" s="119">
        <v>1980000</v>
      </c>
      <c r="E53" s="119">
        <v>1428372</v>
      </c>
      <c r="F53" s="119">
        <v>220000</v>
      </c>
      <c r="G53" s="119"/>
      <c r="H53" s="119">
        <v>110000</v>
      </c>
      <c r="I53" s="92"/>
      <c r="J53" s="92"/>
      <c r="K53" s="92"/>
      <c r="L53" s="64">
        <v>110000</v>
      </c>
      <c r="M53" s="119"/>
      <c r="N53" s="119"/>
      <c r="O53" s="120">
        <v>331628</v>
      </c>
    </row>
    <row r="54" spans="1:15" ht="21.75" customHeight="1">
      <c r="A54" s="129"/>
      <c r="B54" s="99"/>
      <c r="C54" s="102"/>
      <c r="D54" s="118"/>
      <c r="E54" s="118"/>
      <c r="F54" s="118"/>
      <c r="G54" s="118"/>
      <c r="H54" s="118"/>
      <c r="I54" s="116"/>
      <c r="J54" s="116"/>
      <c r="K54" s="116"/>
      <c r="L54" s="27" t="s">
        <v>73</v>
      </c>
      <c r="M54" s="118"/>
      <c r="N54" s="118"/>
      <c r="O54" s="96"/>
    </row>
    <row r="55" spans="1:15" ht="60" customHeight="1">
      <c r="A55" s="110">
        <v>80110</v>
      </c>
      <c r="B55" s="43" t="s">
        <v>32</v>
      </c>
      <c r="C55" s="94" t="s">
        <v>18</v>
      </c>
      <c r="D55" s="119">
        <v>3019600</v>
      </c>
      <c r="E55" s="46"/>
      <c r="F55" s="45">
        <v>31600</v>
      </c>
      <c r="G55" s="45">
        <v>0</v>
      </c>
      <c r="H55" s="45">
        <v>31600</v>
      </c>
      <c r="I55" s="46"/>
      <c r="J55" s="46"/>
      <c r="K55" s="46"/>
      <c r="L55" s="46"/>
      <c r="M55" s="46"/>
      <c r="N55" s="46"/>
      <c r="O55" s="120">
        <v>2588100</v>
      </c>
    </row>
    <row r="56" spans="1:15" ht="34.5" customHeight="1">
      <c r="A56" s="114"/>
      <c r="B56" s="112" t="s">
        <v>48</v>
      </c>
      <c r="C56" s="101"/>
      <c r="D56" s="103"/>
      <c r="E56" s="92"/>
      <c r="F56" s="119">
        <v>154600</v>
      </c>
      <c r="G56" s="119"/>
      <c r="H56" s="119">
        <v>38100</v>
      </c>
      <c r="I56" s="92"/>
      <c r="J56" s="29">
        <v>102800</v>
      </c>
      <c r="K56" s="92"/>
      <c r="L56" s="92"/>
      <c r="M56" s="92"/>
      <c r="N56" s="92"/>
      <c r="O56" s="104"/>
    </row>
    <row r="57" spans="1:15" ht="39.75" customHeight="1">
      <c r="A57" s="114"/>
      <c r="B57" s="99"/>
      <c r="C57" s="101"/>
      <c r="D57" s="103"/>
      <c r="E57" s="116"/>
      <c r="F57" s="118"/>
      <c r="G57" s="118"/>
      <c r="H57" s="118"/>
      <c r="I57" s="116"/>
      <c r="J57" s="49">
        <v>13700</v>
      </c>
      <c r="K57" s="116"/>
      <c r="L57" s="116"/>
      <c r="M57" s="116"/>
      <c r="N57" s="116"/>
      <c r="O57" s="104"/>
    </row>
    <row r="58" spans="1:15" ht="23.25" customHeight="1">
      <c r="A58" s="114"/>
      <c r="B58" s="112" t="s">
        <v>49</v>
      </c>
      <c r="C58" s="101"/>
      <c r="D58" s="103"/>
      <c r="E58" s="92"/>
      <c r="F58" s="119">
        <v>245300</v>
      </c>
      <c r="G58" s="92"/>
      <c r="H58" s="119">
        <v>58300</v>
      </c>
      <c r="I58" s="92"/>
      <c r="J58" s="64">
        <v>165000</v>
      </c>
      <c r="K58" s="29">
        <v>0</v>
      </c>
      <c r="L58" s="92"/>
      <c r="M58" s="92"/>
      <c r="N58" s="92"/>
      <c r="O58" s="104"/>
    </row>
    <row r="59" spans="1:15" ht="45" customHeight="1" thickBot="1">
      <c r="A59" s="114"/>
      <c r="B59" s="98"/>
      <c r="C59" s="101"/>
      <c r="D59" s="103"/>
      <c r="E59" s="93"/>
      <c r="F59" s="103"/>
      <c r="G59" s="93"/>
      <c r="H59" s="103"/>
      <c r="I59" s="93"/>
      <c r="J59" s="68">
        <v>22000</v>
      </c>
      <c r="K59" s="24" t="s">
        <v>14</v>
      </c>
      <c r="L59" s="93"/>
      <c r="M59" s="93"/>
      <c r="N59" s="93"/>
      <c r="O59" s="104"/>
    </row>
    <row r="60" spans="1:15" ht="10.5" customHeight="1" thickTop="1">
      <c r="A60" s="128"/>
      <c r="B60" s="142" t="s">
        <v>33</v>
      </c>
      <c r="C60" s="100"/>
      <c r="D60" s="140">
        <f>D55+D53+D50+D47</f>
        <v>7349600</v>
      </c>
      <c r="E60" s="140">
        <f>SUM(E47:E59)</f>
        <v>2219772</v>
      </c>
      <c r="F60" s="140">
        <f>SUM(F47:F59)</f>
        <v>1717500</v>
      </c>
      <c r="G60" s="140">
        <f>G47+G50+G55</f>
        <v>0</v>
      </c>
      <c r="H60" s="140">
        <f>H58+H56+H55+H53+H51+H50+H48+H47</f>
        <v>768000</v>
      </c>
      <c r="I60" s="115"/>
      <c r="J60" s="140">
        <f>J59+J58+J57+J56+J55+J53</f>
        <v>303500</v>
      </c>
      <c r="K60" s="140">
        <f>K58</f>
        <v>0</v>
      </c>
      <c r="L60" s="73" t="s">
        <v>58</v>
      </c>
      <c r="M60" s="140">
        <f>M47+M50</f>
        <v>350000</v>
      </c>
      <c r="N60" s="140">
        <f>N47+N50</f>
        <v>186000</v>
      </c>
      <c r="O60" s="160">
        <f>SUM(O47:O59)</f>
        <v>3412328</v>
      </c>
    </row>
    <row r="61" spans="1:15" ht="12" customHeight="1" thickBot="1">
      <c r="A61" s="111"/>
      <c r="B61" s="143"/>
      <c r="C61" s="144"/>
      <c r="D61" s="141"/>
      <c r="E61" s="141"/>
      <c r="F61" s="141"/>
      <c r="G61" s="141"/>
      <c r="H61" s="141"/>
      <c r="I61" s="147"/>
      <c r="J61" s="141"/>
      <c r="K61" s="141"/>
      <c r="L61" s="76">
        <f>SUM(L47:L59)</f>
        <v>110000</v>
      </c>
      <c r="M61" s="141"/>
      <c r="N61" s="141"/>
      <c r="O61" s="161"/>
    </row>
    <row r="62" spans="1:15" ht="17.25" customHeight="1" thickTop="1">
      <c r="A62" s="23" t="s">
        <v>1</v>
      </c>
      <c r="B62" s="105" t="s">
        <v>2</v>
      </c>
      <c r="C62" s="105" t="s">
        <v>38</v>
      </c>
      <c r="D62" s="105" t="s">
        <v>3</v>
      </c>
      <c r="E62" s="106" t="s">
        <v>4</v>
      </c>
      <c r="F62" s="106"/>
      <c r="G62" s="23"/>
      <c r="H62" s="106" t="s">
        <v>13</v>
      </c>
      <c r="I62" s="106"/>
      <c r="J62" s="106"/>
      <c r="K62" s="106"/>
      <c r="L62" s="106"/>
      <c r="M62" s="106"/>
      <c r="N62" s="106"/>
      <c r="O62" s="106"/>
    </row>
    <row r="63" spans="1:15" ht="60.75" customHeight="1">
      <c r="A63" s="67" t="s">
        <v>11</v>
      </c>
      <c r="B63" s="105"/>
      <c r="C63" s="105"/>
      <c r="D63" s="105"/>
      <c r="E63" s="67" t="s">
        <v>5</v>
      </c>
      <c r="F63" s="67" t="s">
        <v>6</v>
      </c>
      <c r="G63" s="67" t="s">
        <v>19</v>
      </c>
      <c r="H63" s="67" t="s">
        <v>7</v>
      </c>
      <c r="I63" s="67" t="s">
        <v>24</v>
      </c>
      <c r="J63" s="67" t="s">
        <v>64</v>
      </c>
      <c r="K63" s="67" t="s">
        <v>8</v>
      </c>
      <c r="L63" s="67" t="s">
        <v>70</v>
      </c>
      <c r="M63" s="67" t="s">
        <v>9</v>
      </c>
      <c r="N63" s="67" t="s">
        <v>10</v>
      </c>
      <c r="O63" s="67" t="s">
        <v>12</v>
      </c>
    </row>
    <row r="64" spans="1:15" ht="21.75" customHeight="1">
      <c r="A64" s="110">
        <v>85195</v>
      </c>
      <c r="B64" s="112" t="s">
        <v>54</v>
      </c>
      <c r="C64" s="94">
        <v>2004</v>
      </c>
      <c r="D64" s="119">
        <v>44000</v>
      </c>
      <c r="E64" s="119">
        <v>0</v>
      </c>
      <c r="F64" s="119">
        <v>44000</v>
      </c>
      <c r="G64" s="119">
        <v>0</v>
      </c>
      <c r="H64" s="119">
        <v>24200</v>
      </c>
      <c r="I64" s="92"/>
      <c r="J64" s="119"/>
      <c r="K64" s="119"/>
      <c r="L64" s="29">
        <v>10000</v>
      </c>
      <c r="M64" s="119"/>
      <c r="N64" s="119">
        <v>9800</v>
      </c>
      <c r="O64" s="120"/>
    </row>
    <row r="65" spans="1:15" ht="33.75" customHeight="1" thickBot="1">
      <c r="A65" s="111"/>
      <c r="B65" s="113"/>
      <c r="C65" s="144"/>
      <c r="D65" s="148"/>
      <c r="E65" s="148"/>
      <c r="F65" s="148"/>
      <c r="G65" s="148"/>
      <c r="H65" s="148"/>
      <c r="I65" s="147"/>
      <c r="J65" s="148"/>
      <c r="K65" s="148"/>
      <c r="L65" s="72" t="s">
        <v>74</v>
      </c>
      <c r="M65" s="148"/>
      <c r="N65" s="148"/>
      <c r="O65" s="162"/>
    </row>
    <row r="66" spans="1:15" ht="16.5" customHeight="1" thickBot="1" thickTop="1">
      <c r="A66" s="30"/>
      <c r="B66" s="30" t="s">
        <v>55</v>
      </c>
      <c r="C66" s="54"/>
      <c r="D66" s="55">
        <f>SUM(D64)</f>
        <v>44000</v>
      </c>
      <c r="E66" s="55">
        <f>SUM(E64)</f>
        <v>0</v>
      </c>
      <c r="F66" s="55">
        <f>SUM(F64)</f>
        <v>44000</v>
      </c>
      <c r="G66" s="55">
        <f>SUM(G64)</f>
        <v>0</v>
      </c>
      <c r="H66" s="55">
        <f>SUM(H64)</f>
        <v>24200</v>
      </c>
      <c r="I66" s="56"/>
      <c r="J66" s="55"/>
      <c r="K66" s="55"/>
      <c r="L66" s="55">
        <f>SUM(L64)</f>
        <v>10000</v>
      </c>
      <c r="M66" s="55"/>
      <c r="N66" s="55">
        <f>SUM(N64)</f>
        <v>9800</v>
      </c>
      <c r="O66" s="59"/>
    </row>
    <row r="67" spans="1:15" ht="13.5" thickTop="1">
      <c r="A67" s="110">
        <v>85212</v>
      </c>
      <c r="B67" s="112" t="s">
        <v>67</v>
      </c>
      <c r="C67" s="110"/>
      <c r="D67" s="108">
        <v>7935</v>
      </c>
      <c r="E67" s="108"/>
      <c r="F67" s="108">
        <v>7935</v>
      </c>
      <c r="G67" s="108"/>
      <c r="H67" s="108"/>
      <c r="I67" s="108"/>
      <c r="J67" s="108"/>
      <c r="K67" s="108"/>
      <c r="L67" s="74">
        <v>7935</v>
      </c>
      <c r="M67" s="149">
        <v>0</v>
      </c>
      <c r="N67" s="108"/>
      <c r="O67" s="108"/>
    </row>
    <row r="68" spans="1:15" ht="9.75" customHeight="1" thickBot="1">
      <c r="A68" s="111"/>
      <c r="B68" s="113"/>
      <c r="C68" s="111"/>
      <c r="D68" s="109"/>
      <c r="E68" s="109"/>
      <c r="F68" s="109"/>
      <c r="G68" s="109"/>
      <c r="H68" s="109"/>
      <c r="I68" s="109"/>
      <c r="J68" s="109"/>
      <c r="K68" s="109"/>
      <c r="L68" s="75" t="s">
        <v>75</v>
      </c>
      <c r="M68" s="109"/>
      <c r="N68" s="109"/>
      <c r="O68" s="109"/>
    </row>
    <row r="69" spans="1:15" ht="14.25" thickBot="1" thickTop="1">
      <c r="A69" s="69"/>
      <c r="B69" s="30" t="s">
        <v>68</v>
      </c>
      <c r="C69" s="69"/>
      <c r="D69" s="70">
        <f aca="true" t="shared" si="0" ref="D69:O69">SUM(D67)</f>
        <v>7935</v>
      </c>
      <c r="E69" s="70">
        <f t="shared" si="0"/>
        <v>0</v>
      </c>
      <c r="F69" s="70">
        <f t="shared" si="0"/>
        <v>7935</v>
      </c>
      <c r="G69" s="70">
        <f t="shared" si="0"/>
        <v>0</v>
      </c>
      <c r="H69" s="70">
        <f t="shared" si="0"/>
        <v>0</v>
      </c>
      <c r="I69" s="70">
        <f t="shared" si="0"/>
        <v>0</v>
      </c>
      <c r="J69" s="70">
        <f t="shared" si="0"/>
        <v>0</v>
      </c>
      <c r="K69" s="70">
        <f t="shared" si="0"/>
        <v>0</v>
      </c>
      <c r="L69" s="70">
        <f t="shared" si="0"/>
        <v>7935</v>
      </c>
      <c r="M69" s="70">
        <f t="shared" si="0"/>
        <v>0</v>
      </c>
      <c r="N69" s="70">
        <f t="shared" si="0"/>
        <v>0</v>
      </c>
      <c r="O69" s="70">
        <f t="shared" si="0"/>
        <v>0</v>
      </c>
    </row>
    <row r="70" spans="1:15" ht="33.75" customHeight="1" thickTop="1">
      <c r="A70" s="128">
        <v>90001</v>
      </c>
      <c r="B70" s="97" t="s">
        <v>34</v>
      </c>
      <c r="C70" s="100" t="s">
        <v>27</v>
      </c>
      <c r="D70" s="117">
        <v>371500</v>
      </c>
      <c r="E70" s="117">
        <v>11500</v>
      </c>
      <c r="F70" s="117">
        <v>360000</v>
      </c>
      <c r="G70" s="115"/>
      <c r="H70" s="117">
        <v>23206</v>
      </c>
      <c r="I70" s="117">
        <v>160794</v>
      </c>
      <c r="J70" s="115"/>
      <c r="K70" s="18" t="s">
        <v>20</v>
      </c>
      <c r="L70" s="115"/>
      <c r="M70" s="115"/>
      <c r="N70" s="115"/>
      <c r="O70" s="146"/>
    </row>
    <row r="71" spans="1:15" ht="45.75" customHeight="1">
      <c r="A71" s="129"/>
      <c r="B71" s="99"/>
      <c r="C71" s="102"/>
      <c r="D71" s="118"/>
      <c r="E71" s="118"/>
      <c r="F71" s="118"/>
      <c r="G71" s="116"/>
      <c r="H71" s="118"/>
      <c r="I71" s="118"/>
      <c r="J71" s="116"/>
      <c r="K71" s="27">
        <v>176000</v>
      </c>
      <c r="L71" s="116"/>
      <c r="M71" s="116"/>
      <c r="N71" s="116"/>
      <c r="O71" s="139"/>
    </row>
    <row r="72" spans="1:15" ht="51.75" customHeight="1">
      <c r="A72" s="110">
        <v>90001</v>
      </c>
      <c r="B72" s="43" t="s">
        <v>35</v>
      </c>
      <c r="C72" s="94" t="s">
        <v>18</v>
      </c>
      <c r="D72" s="119">
        <v>6999000</v>
      </c>
      <c r="E72" s="45">
        <v>0</v>
      </c>
      <c r="F72" s="45">
        <v>149400</v>
      </c>
      <c r="G72" s="45">
        <v>98820</v>
      </c>
      <c r="H72" s="45">
        <v>50580</v>
      </c>
      <c r="I72" s="46"/>
      <c r="J72" s="46"/>
      <c r="K72" s="46"/>
      <c r="L72" s="46"/>
      <c r="M72" s="46"/>
      <c r="N72" s="46"/>
      <c r="O72" s="145">
        <v>5825000</v>
      </c>
    </row>
    <row r="73" spans="1:15" ht="20.25" customHeight="1">
      <c r="A73" s="114"/>
      <c r="B73" s="112" t="s">
        <v>50</v>
      </c>
      <c r="C73" s="101"/>
      <c r="D73" s="103"/>
      <c r="E73" s="92"/>
      <c r="F73" s="119">
        <v>1024600</v>
      </c>
      <c r="G73" s="119">
        <v>29890</v>
      </c>
      <c r="H73" s="119">
        <v>79710</v>
      </c>
      <c r="I73" s="92"/>
      <c r="J73" s="119">
        <v>735000</v>
      </c>
      <c r="K73" s="29">
        <v>180000</v>
      </c>
      <c r="L73" s="92"/>
      <c r="M73" s="92"/>
      <c r="N73" s="92"/>
      <c r="O73" s="145"/>
    </row>
    <row r="74" spans="1:15" ht="31.5" customHeight="1" thickBot="1">
      <c r="A74" s="111"/>
      <c r="B74" s="98"/>
      <c r="C74" s="101"/>
      <c r="D74" s="103"/>
      <c r="E74" s="93"/>
      <c r="F74" s="103"/>
      <c r="G74" s="103"/>
      <c r="H74" s="103"/>
      <c r="I74" s="93"/>
      <c r="J74" s="103"/>
      <c r="K74" s="24" t="s">
        <v>20</v>
      </c>
      <c r="L74" s="93"/>
      <c r="M74" s="93"/>
      <c r="N74" s="93"/>
      <c r="O74" s="145"/>
    </row>
    <row r="75" spans="1:15" ht="14.25" thickBot="1" thickTop="1">
      <c r="A75" s="30"/>
      <c r="B75" s="30" t="s">
        <v>36</v>
      </c>
      <c r="C75" s="54"/>
      <c r="D75" s="55">
        <f>D70+D72</f>
        <v>7370500</v>
      </c>
      <c r="E75" s="55">
        <f>SUM(E73+E72+E70)</f>
        <v>11500</v>
      </c>
      <c r="F75" s="55">
        <f>F73+F72+F70</f>
        <v>1534000</v>
      </c>
      <c r="G75" s="55">
        <f>SUM(G70:G74)</f>
        <v>128710</v>
      </c>
      <c r="H75" s="55">
        <f>H73+H72+H70</f>
        <v>153496</v>
      </c>
      <c r="I75" s="55">
        <f>I70</f>
        <v>160794</v>
      </c>
      <c r="J75" s="55">
        <f>J73</f>
        <v>735000</v>
      </c>
      <c r="K75" s="55">
        <f>K73+K71</f>
        <v>356000</v>
      </c>
      <c r="L75" s="55"/>
      <c r="M75" s="55"/>
      <c r="N75" s="55"/>
      <c r="O75" s="59">
        <f>O72</f>
        <v>5825000</v>
      </c>
    </row>
    <row r="76" spans="1:15" ht="9.75" customHeight="1" thickTop="1">
      <c r="A76" s="157"/>
      <c r="B76" s="142" t="s">
        <v>37</v>
      </c>
      <c r="C76" s="142"/>
      <c r="D76" s="140">
        <f>D75+D69+D66+D60+D46+D44+D34+D22</f>
        <v>26920935</v>
      </c>
      <c r="E76" s="140">
        <f>E75+E69+E66+E60+E46+E44+E34+E22</f>
        <v>2479622</v>
      </c>
      <c r="F76" s="140">
        <f>F75+F69+F66+F60+F46+F44+F34+F22</f>
        <v>4814085</v>
      </c>
      <c r="G76" s="140">
        <f>G75+G69+G66+G60+G46+G44+G34+G22</f>
        <v>235011</v>
      </c>
      <c r="H76" s="140">
        <f>H75+H69+H66+H60+H46+H44+H34+H22</f>
        <v>1405177</v>
      </c>
      <c r="I76" s="140">
        <f>I75+I69+I66+I61+I46+I44+I34+I22</f>
        <v>289912</v>
      </c>
      <c r="J76" s="140">
        <f>J75+J69+J66+J60+J46+J44+J34+J22</f>
        <v>1568400</v>
      </c>
      <c r="K76" s="140">
        <f>K75+K69+K66+K60+K46+K44+K34+K22</f>
        <v>506000</v>
      </c>
      <c r="L76" s="57">
        <f>L75+L69+L66+L46+L44+L34+L22</f>
        <v>99935</v>
      </c>
      <c r="M76" s="140">
        <f>M75+M69+M66+M60+M46+M44+M34+M22</f>
        <v>350000</v>
      </c>
      <c r="N76" s="140">
        <f>N75+N69+N66+N60+N46+N44+N34+N22</f>
        <v>249650</v>
      </c>
      <c r="O76" s="160">
        <f>O75+O69+O66+O60+O46+O44+O34+O22</f>
        <v>19627228</v>
      </c>
    </row>
    <row r="77" spans="1:15" ht="9" customHeight="1">
      <c r="A77" s="105"/>
      <c r="B77" s="158"/>
      <c r="C77" s="158"/>
      <c r="D77" s="153"/>
      <c r="E77" s="153"/>
      <c r="F77" s="153"/>
      <c r="G77" s="153"/>
      <c r="H77" s="153"/>
      <c r="I77" s="153"/>
      <c r="J77" s="153"/>
      <c r="K77" s="153"/>
      <c r="L77" s="77">
        <f>L61</f>
        <v>110000</v>
      </c>
      <c r="M77" s="153"/>
      <c r="N77" s="153"/>
      <c r="O77" s="163"/>
    </row>
    <row r="78" spans="1:15" ht="7.5" customHeight="1">
      <c r="A78" s="105"/>
      <c r="B78" s="158"/>
      <c r="C78" s="158"/>
      <c r="D78" s="153"/>
      <c r="E78" s="153"/>
      <c r="F78" s="153"/>
      <c r="G78" s="153"/>
      <c r="H78" s="153"/>
      <c r="I78" s="153"/>
      <c r="J78" s="153"/>
      <c r="K78" s="153"/>
      <c r="L78" s="155" t="s">
        <v>58</v>
      </c>
      <c r="M78" s="153"/>
      <c r="N78" s="153"/>
      <c r="O78" s="163"/>
    </row>
    <row r="79" spans="1:15" ht="11.25" customHeight="1">
      <c r="A79" s="106"/>
      <c r="B79" s="159"/>
      <c r="C79" s="159"/>
      <c r="D79" s="154"/>
      <c r="E79" s="154"/>
      <c r="F79" s="154"/>
      <c r="G79" s="154"/>
      <c r="H79" s="154"/>
      <c r="I79" s="154"/>
      <c r="J79" s="154"/>
      <c r="K79" s="154"/>
      <c r="L79" s="156"/>
      <c r="M79" s="154"/>
      <c r="N79" s="58" t="s">
        <v>58</v>
      </c>
      <c r="O79" s="164"/>
    </row>
    <row r="80" spans="1:15" ht="12.75">
      <c r="A80" s="11"/>
      <c r="B80" s="11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4"/>
    </row>
    <row r="81" spans="1:15" ht="12.75">
      <c r="A81" s="11"/>
      <c r="B81" s="11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4"/>
    </row>
    <row r="82" spans="1:15" ht="15" customHeight="1">
      <c r="A82" s="107" t="s">
        <v>59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</row>
    <row r="83" spans="1:15" ht="12.75">
      <c r="A83" s="107" t="s">
        <v>14</v>
      </c>
      <c r="B83" s="107"/>
      <c r="C83" s="107"/>
      <c r="D83" s="107"/>
      <c r="E83" s="107"/>
      <c r="F83" s="107"/>
      <c r="G83" s="13"/>
      <c r="H83" s="13"/>
      <c r="I83" s="13"/>
      <c r="J83" s="13"/>
      <c r="K83" s="13"/>
      <c r="L83" s="13"/>
      <c r="M83" s="13"/>
      <c r="N83" s="13"/>
      <c r="O83" s="14"/>
    </row>
    <row r="84" spans="1:15" ht="12.75">
      <c r="A84" s="11"/>
      <c r="B84" s="11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4"/>
    </row>
    <row r="85" spans="1:15" ht="12.75">
      <c r="A85" s="11"/>
      <c r="B85" s="11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</row>
    <row r="86" spans="1:15" ht="12.75">
      <c r="A86" s="11"/>
      <c r="B86" s="11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4"/>
    </row>
    <row r="87" spans="1:15" ht="12.75">
      <c r="A87" s="11"/>
      <c r="B87" s="11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4"/>
    </row>
    <row r="88" spans="1:15" ht="12.75">
      <c r="A88" s="11"/>
      <c r="B88" s="11"/>
      <c r="C88" s="11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6"/>
    </row>
    <row r="89" spans="1:15" ht="12.75">
      <c r="A89" s="11"/>
      <c r="B89" s="11"/>
      <c r="C89" s="11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6"/>
    </row>
    <row r="90" spans="1:15" ht="12.75">
      <c r="A90" s="11"/>
      <c r="B90" s="11"/>
      <c r="C90" s="11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6"/>
    </row>
    <row r="91" spans="1:15" ht="12.75">
      <c r="A91" s="11"/>
      <c r="B91" s="11"/>
      <c r="C91" s="11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6"/>
    </row>
    <row r="92" spans="1:15" ht="12.75">
      <c r="A92" s="11"/>
      <c r="B92" s="11"/>
      <c r="C92" s="11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6"/>
    </row>
    <row r="93" spans="1:15" ht="12.75">
      <c r="A93" s="11"/>
      <c r="B93" s="11"/>
      <c r="C93" s="11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6"/>
    </row>
    <row r="94" spans="1:15" ht="15.75">
      <c r="A94" s="17"/>
      <c r="B94" s="11"/>
      <c r="C94" s="11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6"/>
    </row>
    <row r="95" spans="1:15" ht="15.75">
      <c r="A95" s="17"/>
      <c r="B95" s="11"/>
      <c r="C95" s="11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6"/>
    </row>
    <row r="96" spans="1:15" ht="15.75">
      <c r="A96" s="17"/>
      <c r="B96" s="11"/>
      <c r="C96" s="11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6"/>
    </row>
    <row r="97" spans="1:15" ht="15.75">
      <c r="A97" s="17"/>
      <c r="B97" s="11"/>
      <c r="C97" s="11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6"/>
    </row>
    <row r="98" spans="1:15" ht="15.75">
      <c r="A98" s="17"/>
      <c r="B98" s="11"/>
      <c r="C98" s="11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6"/>
    </row>
    <row r="99" spans="1:15" ht="15.75">
      <c r="A99" s="17"/>
      <c r="B99" s="11"/>
      <c r="C99" s="11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6"/>
    </row>
    <row r="100" spans="1:15" ht="15.75">
      <c r="A100" s="1"/>
      <c r="B100" s="3"/>
      <c r="C100" s="3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0"/>
    </row>
    <row r="101" spans="1:15" ht="15.75">
      <c r="A101" s="1"/>
      <c r="B101" s="3"/>
      <c r="C101" s="3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0"/>
    </row>
    <row r="102" spans="1:15" ht="15.75">
      <c r="A102" s="1"/>
      <c r="B102" s="3"/>
      <c r="C102" s="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0"/>
    </row>
    <row r="103" spans="1:15" ht="15.75">
      <c r="A103" s="1"/>
      <c r="B103" s="3"/>
      <c r="C103" s="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0"/>
    </row>
    <row r="104" spans="1:15" ht="15.75">
      <c r="A104" s="1"/>
      <c r="B104" s="3"/>
      <c r="C104" s="3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0"/>
    </row>
    <row r="105" spans="1:15" ht="15.75">
      <c r="A105" s="1"/>
      <c r="B105" s="3"/>
      <c r="C105" s="3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0"/>
    </row>
    <row r="106" spans="1:15" ht="15.75">
      <c r="A106" s="1"/>
      <c r="B106" s="3"/>
      <c r="C106" s="3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0"/>
    </row>
    <row r="107" spans="1:15" ht="15.75">
      <c r="A107" s="1"/>
      <c r="B107" s="1"/>
      <c r="C107" s="1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5"/>
    </row>
    <row r="108" spans="1:15" ht="15.75">
      <c r="A108" s="1"/>
      <c r="B108" s="1"/>
      <c r="C108" s="1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5"/>
    </row>
    <row r="109" spans="1:15" ht="15.75">
      <c r="A109" s="1"/>
      <c r="B109" s="1"/>
      <c r="C109" s="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</row>
    <row r="110" spans="1:15" ht="15.75">
      <c r="A110" s="1"/>
      <c r="B110" s="1"/>
      <c r="C110" s="1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"/>
    </row>
    <row r="111" spans="1:15" ht="15.75">
      <c r="A111" s="1"/>
      <c r="B111" s="1"/>
      <c r="C111" s="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5"/>
    </row>
    <row r="112" spans="1:15" ht="15.75">
      <c r="A112" s="1"/>
      <c r="B112" s="1"/>
      <c r="C112" s="1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/>
    </row>
    <row r="113" spans="1:15" ht="15.75">
      <c r="A113" s="1"/>
      <c r="B113" s="1"/>
      <c r="C113" s="1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"/>
    </row>
    <row r="114" spans="1:15" ht="15.75">
      <c r="A114" s="1"/>
      <c r="B114" s="1"/>
      <c r="C114" s="1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</row>
    <row r="115" spans="1:15" ht="15.75">
      <c r="A115" s="1"/>
      <c r="B115" s="1"/>
      <c r="C115" s="1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</row>
    <row r="116" spans="1:15" ht="15.75">
      <c r="A116" s="1"/>
      <c r="B116" s="1"/>
      <c r="C116" s="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</row>
    <row r="117" spans="1:15" ht="15.75">
      <c r="A117" s="1"/>
      <c r="B117" s="1"/>
      <c r="C117" s="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</row>
    <row r="118" spans="1:15" ht="12.75">
      <c r="A118" s="2"/>
      <c r="B118" s="2"/>
      <c r="C118" s="2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5"/>
    </row>
    <row r="119" spans="1:15" ht="12.75">
      <c r="A119" s="2"/>
      <c r="B119" s="2"/>
      <c r="C119" s="2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5"/>
    </row>
    <row r="120" spans="1:15" ht="12.75">
      <c r="A120" s="2"/>
      <c r="B120" s="2"/>
      <c r="C120" s="2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5"/>
    </row>
    <row r="121" spans="1:15" ht="12.75">
      <c r="A121" s="2"/>
      <c r="B121" s="2"/>
      <c r="C121" s="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5"/>
    </row>
    <row r="122" spans="1:15" ht="12.75">
      <c r="A122" s="2"/>
      <c r="B122" s="2"/>
      <c r="C122" s="2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8"/>
    </row>
    <row r="123" spans="1:15" ht="12.75">
      <c r="A123" s="2"/>
      <c r="B123" s="2"/>
      <c r="C123" s="2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8"/>
    </row>
    <row r="124" spans="1:15" ht="12.75">
      <c r="A124" s="2"/>
      <c r="B124" s="2"/>
      <c r="C124" s="2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8"/>
    </row>
    <row r="125" spans="1:15" ht="12.75">
      <c r="A125" s="2"/>
      <c r="B125" s="2"/>
      <c r="C125" s="2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8"/>
    </row>
    <row r="126" spans="1:15" ht="12.75">
      <c r="A126" s="2"/>
      <c r="B126" s="2"/>
      <c r="C126" s="2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8"/>
    </row>
    <row r="127" spans="1:15" ht="12.75">
      <c r="A127" s="2"/>
      <c r="B127" s="2"/>
      <c r="C127" s="2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8"/>
    </row>
    <row r="128" spans="1:15" ht="12.75">
      <c r="A128" s="2"/>
      <c r="B128" s="2"/>
      <c r="C128" s="2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8"/>
    </row>
    <row r="129" spans="1:15" ht="12.75">
      <c r="A129" s="2"/>
      <c r="B129" s="2"/>
      <c r="C129" s="2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8"/>
    </row>
    <row r="130" spans="1:15" ht="12.75">
      <c r="A130" s="2"/>
      <c r="B130" s="2"/>
      <c r="C130" s="2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8"/>
    </row>
    <row r="131" spans="1:15" ht="12.75">
      <c r="A131" s="2"/>
      <c r="B131" s="2"/>
      <c r="C131" s="2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8"/>
    </row>
    <row r="132" spans="1:15" ht="12.75">
      <c r="A132" s="2"/>
      <c r="B132" s="2"/>
      <c r="C132" s="2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8"/>
    </row>
    <row r="133" spans="1:15" ht="12.75">
      <c r="A133" s="2"/>
      <c r="B133" s="2"/>
      <c r="C133" s="2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8"/>
    </row>
    <row r="134" spans="1:15" ht="12.75">
      <c r="A134" s="2"/>
      <c r="B134" s="2"/>
      <c r="C134" s="2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8"/>
    </row>
    <row r="135" spans="1:15" ht="12.75">
      <c r="A135" s="2"/>
      <c r="B135" s="2"/>
      <c r="C135" s="2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8"/>
    </row>
    <row r="136" spans="1:15" ht="12.75">
      <c r="A136" s="2"/>
      <c r="B136" s="2"/>
      <c r="C136" s="2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8"/>
    </row>
    <row r="137" spans="1:15" ht="12.75">
      <c r="A137" s="2"/>
      <c r="B137" s="2"/>
      <c r="C137" s="2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8"/>
    </row>
    <row r="138" spans="1:15" ht="12.75">
      <c r="A138" s="2"/>
      <c r="B138" s="2"/>
      <c r="C138" s="2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8"/>
    </row>
    <row r="139" spans="1:15" ht="12.75">
      <c r="A139" s="2"/>
      <c r="B139" s="2"/>
      <c r="C139" s="2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8"/>
    </row>
    <row r="140" spans="1:15" ht="12.75">
      <c r="A140" s="2"/>
      <c r="B140" s="2"/>
      <c r="C140" s="2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8"/>
    </row>
    <row r="141" spans="1:15" ht="12.75">
      <c r="A141" s="2"/>
      <c r="B141" s="2"/>
      <c r="C141" s="2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8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</sheetData>
  <mergeCells count="289">
    <mergeCell ref="M39:M41"/>
    <mergeCell ref="N39:N41"/>
    <mergeCell ref="O39:O41"/>
    <mergeCell ref="E39:E40"/>
    <mergeCell ref="F39:F40"/>
    <mergeCell ref="G39:G40"/>
    <mergeCell ref="L39:L41"/>
    <mergeCell ref="N64:N65"/>
    <mergeCell ref="O64:O65"/>
    <mergeCell ref="N76:N78"/>
    <mergeCell ref="O76:O79"/>
    <mergeCell ref="N60:N61"/>
    <mergeCell ref="O60:O61"/>
    <mergeCell ref="B70:B71"/>
    <mergeCell ref="C70:C71"/>
    <mergeCell ref="D70:D71"/>
    <mergeCell ref="G60:G61"/>
    <mergeCell ref="H60:H61"/>
    <mergeCell ref="I60:I61"/>
    <mergeCell ref="M60:M61"/>
    <mergeCell ref="I70:I71"/>
    <mergeCell ref="M56:M57"/>
    <mergeCell ref="I26:I27"/>
    <mergeCell ref="A76:A79"/>
    <mergeCell ref="B76:B79"/>
    <mergeCell ref="C76:C79"/>
    <mergeCell ref="D76:D79"/>
    <mergeCell ref="H39:H40"/>
    <mergeCell ref="I39:I40"/>
    <mergeCell ref="J39:J41"/>
    <mergeCell ref="D39:D40"/>
    <mergeCell ref="J26:J27"/>
    <mergeCell ref="K26:K27"/>
    <mergeCell ref="M26:M27"/>
    <mergeCell ref="E26:E27"/>
    <mergeCell ref="F26:F27"/>
    <mergeCell ref="G26:G27"/>
    <mergeCell ref="H26:H27"/>
    <mergeCell ref="A82:O82"/>
    <mergeCell ref="H76:H79"/>
    <mergeCell ref="I76:I79"/>
    <mergeCell ref="J76:J79"/>
    <mergeCell ref="K76:K79"/>
    <mergeCell ref="L78:L79"/>
    <mergeCell ref="E76:E79"/>
    <mergeCell ref="F76:F79"/>
    <mergeCell ref="G76:G79"/>
    <mergeCell ref="M76:M79"/>
    <mergeCell ref="B64:B65"/>
    <mergeCell ref="C64:C65"/>
    <mergeCell ref="D64:D65"/>
    <mergeCell ref="E64:E65"/>
    <mergeCell ref="O47:O49"/>
    <mergeCell ref="A50:A52"/>
    <mergeCell ref="B50:B52"/>
    <mergeCell ref="C50:C52"/>
    <mergeCell ref="D50:D52"/>
    <mergeCell ref="E50:E52"/>
    <mergeCell ref="F50:F52"/>
    <mergeCell ref="G50:G52"/>
    <mergeCell ref="G47:G49"/>
    <mergeCell ref="A47:A49"/>
    <mergeCell ref="D42:D43"/>
    <mergeCell ref="C36:C38"/>
    <mergeCell ref="D36:D38"/>
    <mergeCell ref="A39:A41"/>
    <mergeCell ref="B39:B41"/>
    <mergeCell ref="C39:C41"/>
    <mergeCell ref="A36:A38"/>
    <mergeCell ref="B36:B38"/>
    <mergeCell ref="B42:B43"/>
    <mergeCell ref="C42:C43"/>
    <mergeCell ref="I73:I74"/>
    <mergeCell ref="E58:E59"/>
    <mergeCell ref="O36:O38"/>
    <mergeCell ref="H36:H38"/>
    <mergeCell ref="I36:I38"/>
    <mergeCell ref="L36:L37"/>
    <mergeCell ref="J36:J38"/>
    <mergeCell ref="K36:K38"/>
    <mergeCell ref="M36:M38"/>
    <mergeCell ref="E47:E49"/>
    <mergeCell ref="G73:G74"/>
    <mergeCell ref="H64:H65"/>
    <mergeCell ref="E70:E71"/>
    <mergeCell ref="F70:F71"/>
    <mergeCell ref="H73:H74"/>
    <mergeCell ref="F64:F65"/>
    <mergeCell ref="G64:G65"/>
    <mergeCell ref="J67:J68"/>
    <mergeCell ref="K67:K68"/>
    <mergeCell ref="M53:M54"/>
    <mergeCell ref="K47:K49"/>
    <mergeCell ref="K50:K52"/>
    <mergeCell ref="L50:L52"/>
    <mergeCell ref="J64:J65"/>
    <mergeCell ref="K64:K65"/>
    <mergeCell ref="J53:J54"/>
    <mergeCell ref="M67:M68"/>
    <mergeCell ref="I64:I65"/>
    <mergeCell ref="M58:M59"/>
    <mergeCell ref="M47:M49"/>
    <mergeCell ref="M64:M65"/>
    <mergeCell ref="K53:K54"/>
    <mergeCell ref="J50:J52"/>
    <mergeCell ref="J60:J61"/>
    <mergeCell ref="K60:K61"/>
    <mergeCell ref="I53:I54"/>
    <mergeCell ref="I56:I57"/>
    <mergeCell ref="J73:J74"/>
    <mergeCell ref="L73:L74"/>
    <mergeCell ref="O72:O74"/>
    <mergeCell ref="N70:N71"/>
    <mergeCell ref="O70:O71"/>
    <mergeCell ref="J70:J71"/>
    <mergeCell ref="L70:L71"/>
    <mergeCell ref="M70:M71"/>
    <mergeCell ref="N73:N74"/>
    <mergeCell ref="M73:M74"/>
    <mergeCell ref="F60:F61"/>
    <mergeCell ref="B73:B74"/>
    <mergeCell ref="C72:C74"/>
    <mergeCell ref="D72:D74"/>
    <mergeCell ref="E73:E74"/>
    <mergeCell ref="F73:F74"/>
    <mergeCell ref="B60:B61"/>
    <mergeCell ref="C60:C61"/>
    <mergeCell ref="D60:D61"/>
    <mergeCell ref="E60:E61"/>
    <mergeCell ref="O55:O59"/>
    <mergeCell ref="L32:L33"/>
    <mergeCell ref="F58:F59"/>
    <mergeCell ref="G58:G59"/>
    <mergeCell ref="H58:H59"/>
    <mergeCell ref="M50:M52"/>
    <mergeCell ref="I50:I52"/>
    <mergeCell ref="E42:F42"/>
    <mergeCell ref="H42:O42"/>
    <mergeCell ref="N32:N33"/>
    <mergeCell ref="N58:N59"/>
    <mergeCell ref="L58:L59"/>
    <mergeCell ref="I58:I59"/>
    <mergeCell ref="B56:B57"/>
    <mergeCell ref="N56:N57"/>
    <mergeCell ref="E56:E57"/>
    <mergeCell ref="F56:F57"/>
    <mergeCell ref="G56:G57"/>
    <mergeCell ref="H56:H57"/>
    <mergeCell ref="K56:K57"/>
    <mergeCell ref="I47:I49"/>
    <mergeCell ref="J47:J49"/>
    <mergeCell ref="L47:L49"/>
    <mergeCell ref="B58:B59"/>
    <mergeCell ref="C55:C59"/>
    <mergeCell ref="D55:D59"/>
    <mergeCell ref="L56:L57"/>
    <mergeCell ref="O31:O33"/>
    <mergeCell ref="N36:N38"/>
    <mergeCell ref="M29:M30"/>
    <mergeCell ref="M12:M14"/>
    <mergeCell ref="N26:N27"/>
    <mergeCell ref="O15:O20"/>
    <mergeCell ref="M15:M17"/>
    <mergeCell ref="N15:N17"/>
    <mergeCell ref="M32:M33"/>
    <mergeCell ref="O26:O27"/>
    <mergeCell ref="M7:O7"/>
    <mergeCell ref="H24:O24"/>
    <mergeCell ref="H15:H17"/>
    <mergeCell ref="L29:L30"/>
    <mergeCell ref="J18:J19"/>
    <mergeCell ref="I18:I20"/>
    <mergeCell ref="J12:J14"/>
    <mergeCell ref="K12:K14"/>
    <mergeCell ref="L12:L14"/>
    <mergeCell ref="I12:I14"/>
    <mergeCell ref="M5:O5"/>
    <mergeCell ref="N29:N30"/>
    <mergeCell ref="M1:O1"/>
    <mergeCell ref="M2:O2"/>
    <mergeCell ref="M3:O3"/>
    <mergeCell ref="M4:O4"/>
    <mergeCell ref="O29:O30"/>
    <mergeCell ref="N12:N14"/>
    <mergeCell ref="O12:O14"/>
    <mergeCell ref="M6:O6"/>
    <mergeCell ref="G32:G33"/>
    <mergeCell ref="A8:N8"/>
    <mergeCell ref="B29:B30"/>
    <mergeCell ref="F29:F30"/>
    <mergeCell ref="C29:C30"/>
    <mergeCell ref="D29:D30"/>
    <mergeCell ref="F18:F20"/>
    <mergeCell ref="G18:G20"/>
    <mergeCell ref="H18:H20"/>
    <mergeCell ref="A12:A14"/>
    <mergeCell ref="H29:H30"/>
    <mergeCell ref="G29:G30"/>
    <mergeCell ref="C15:C20"/>
    <mergeCell ref="D15:D20"/>
    <mergeCell ref="E15:E17"/>
    <mergeCell ref="G15:G17"/>
    <mergeCell ref="C24:C25"/>
    <mergeCell ref="D24:D25"/>
    <mergeCell ref="E24:F24"/>
    <mergeCell ref="C26:C27"/>
    <mergeCell ref="F15:F17"/>
    <mergeCell ref="B12:B14"/>
    <mergeCell ref="C12:C14"/>
    <mergeCell ref="C31:C33"/>
    <mergeCell ref="E32:E33"/>
    <mergeCell ref="F32:F33"/>
    <mergeCell ref="B15:B17"/>
    <mergeCell ref="B24:B25"/>
    <mergeCell ref="B26:B27"/>
    <mergeCell ref="D26:D27"/>
    <mergeCell ref="H12:H14"/>
    <mergeCell ref="G12:G14"/>
    <mergeCell ref="E10:F10"/>
    <mergeCell ref="H10:O10"/>
    <mergeCell ref="E12:E14"/>
    <mergeCell ref="F12:F14"/>
    <mergeCell ref="B10:B11"/>
    <mergeCell ref="C10:C11"/>
    <mergeCell ref="D10:D11"/>
    <mergeCell ref="A29:A30"/>
    <mergeCell ref="A15:A20"/>
    <mergeCell ref="B18:B20"/>
    <mergeCell ref="D12:D14"/>
    <mergeCell ref="A26:A27"/>
    <mergeCell ref="A70:A71"/>
    <mergeCell ref="A60:A61"/>
    <mergeCell ref="A64:A65"/>
    <mergeCell ref="A53:A54"/>
    <mergeCell ref="A55:A59"/>
    <mergeCell ref="A31:A33"/>
    <mergeCell ref="J15:J17"/>
    <mergeCell ref="K15:K17"/>
    <mergeCell ref="L15:L17"/>
    <mergeCell ref="E29:E30"/>
    <mergeCell ref="J29:J30"/>
    <mergeCell ref="I29:I30"/>
    <mergeCell ref="H32:H33"/>
    <mergeCell ref="I32:I33"/>
    <mergeCell ref="E18:E20"/>
    <mergeCell ref="K19:K20"/>
    <mergeCell ref="L18:L20"/>
    <mergeCell ref="M18:M20"/>
    <mergeCell ref="N18:N20"/>
    <mergeCell ref="I15:I17"/>
    <mergeCell ref="D31:D33"/>
    <mergeCell ref="B53:B54"/>
    <mergeCell ref="C53:C54"/>
    <mergeCell ref="D53:D54"/>
    <mergeCell ref="E53:E54"/>
    <mergeCell ref="E36:E38"/>
    <mergeCell ref="F36:F38"/>
    <mergeCell ref="G36:G38"/>
    <mergeCell ref="B32:B33"/>
    <mergeCell ref="B62:B63"/>
    <mergeCell ref="C62:C63"/>
    <mergeCell ref="H67:H68"/>
    <mergeCell ref="I67:I68"/>
    <mergeCell ref="D62:D63"/>
    <mergeCell ref="E62:F62"/>
    <mergeCell ref="H62:O62"/>
    <mergeCell ref="D67:D68"/>
    <mergeCell ref="E67:E68"/>
    <mergeCell ref="F67:F68"/>
    <mergeCell ref="N53:N54"/>
    <mergeCell ref="O53:O54"/>
    <mergeCell ref="B47:B49"/>
    <mergeCell ref="C47:C49"/>
    <mergeCell ref="D47:D49"/>
    <mergeCell ref="F47:F49"/>
    <mergeCell ref="O50:O52"/>
    <mergeCell ref="F53:F54"/>
    <mergeCell ref="G53:G54"/>
    <mergeCell ref="H53:H54"/>
    <mergeCell ref="A83:F83"/>
    <mergeCell ref="N67:N68"/>
    <mergeCell ref="O67:O68"/>
    <mergeCell ref="A67:A68"/>
    <mergeCell ref="B67:B68"/>
    <mergeCell ref="C67:C68"/>
    <mergeCell ref="G67:G68"/>
    <mergeCell ref="A72:A74"/>
    <mergeCell ref="G70:G71"/>
    <mergeCell ref="H70:H71"/>
  </mergeCells>
  <printOptions/>
  <pageMargins left="0.1968503937007874" right="0.1968503937007874" top="0.5905511811023623" bottom="0.7874015748031497" header="0.5118110236220472" footer="0.5118110236220472"/>
  <pageSetup firstPageNumber="26" useFirstPageNumber="1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8">
      <selection activeCell="M1" sqref="M1:O1"/>
    </sheetView>
  </sheetViews>
  <sheetFormatPr defaultColWidth="9.140625" defaultRowHeight="12.75"/>
  <cols>
    <col min="1" max="1" width="5.140625" style="0" customWidth="1"/>
    <col min="2" max="2" width="11.421875" style="0" customWidth="1"/>
    <col min="3" max="3" width="6.421875" style="0" customWidth="1"/>
    <col min="4" max="4" width="8.7109375" style="0" customWidth="1"/>
    <col min="13" max="13" width="8.7109375" style="0" customWidth="1"/>
    <col min="15" max="15" width="8.8515625" style="0" customWidth="1"/>
  </cols>
  <sheetData>
    <row r="1" spans="1:15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36" t="s">
        <v>39</v>
      </c>
      <c r="N1" s="136"/>
      <c r="O1" s="136"/>
    </row>
    <row r="2" spans="1:15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36" t="s">
        <v>79</v>
      </c>
      <c r="N2" s="136"/>
      <c r="O2" s="136"/>
    </row>
    <row r="3" spans="1:15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36" t="s">
        <v>41</v>
      </c>
      <c r="N3" s="136"/>
      <c r="O3" s="136"/>
    </row>
    <row r="4" spans="1:15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36" t="s">
        <v>80</v>
      </c>
      <c r="N4" s="136"/>
      <c r="O4" s="136"/>
    </row>
    <row r="5" spans="1:15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36" t="s">
        <v>60</v>
      </c>
      <c r="N5" s="136"/>
      <c r="O5" s="136"/>
    </row>
    <row r="6" spans="1:15" ht="15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36" t="s">
        <v>61</v>
      </c>
      <c r="N6" s="136"/>
      <c r="O6" s="136"/>
    </row>
    <row r="7" spans="1:15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36" t="s">
        <v>62</v>
      </c>
      <c r="N7" s="136"/>
      <c r="O7" s="136"/>
    </row>
    <row r="8" spans="1:15" ht="15.75">
      <c r="A8" s="135" t="s">
        <v>0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20"/>
    </row>
    <row r="9" spans="1:15" ht="15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1"/>
    </row>
    <row r="10" spans="1:15" ht="12.75">
      <c r="A10" s="22" t="s">
        <v>1</v>
      </c>
      <c r="B10" s="130" t="s">
        <v>2</v>
      </c>
      <c r="C10" s="130" t="s">
        <v>38</v>
      </c>
      <c r="D10" s="130" t="s">
        <v>3</v>
      </c>
      <c r="E10" s="132" t="s">
        <v>4</v>
      </c>
      <c r="F10" s="132"/>
      <c r="G10" s="22"/>
      <c r="H10" s="132" t="s">
        <v>13</v>
      </c>
      <c r="I10" s="132"/>
      <c r="J10" s="132"/>
      <c r="K10" s="132"/>
      <c r="L10" s="132"/>
      <c r="M10" s="132"/>
      <c r="N10" s="132"/>
      <c r="O10" s="132"/>
    </row>
    <row r="11" spans="1:15" ht="59.25" thickBot="1">
      <c r="A11" s="22" t="s">
        <v>11</v>
      </c>
      <c r="B11" s="106"/>
      <c r="C11" s="106"/>
      <c r="D11" s="106"/>
      <c r="E11" s="22" t="s">
        <v>5</v>
      </c>
      <c r="F11" s="22" t="s">
        <v>6</v>
      </c>
      <c r="G11" s="22" t="s">
        <v>19</v>
      </c>
      <c r="H11" s="22" t="s">
        <v>7</v>
      </c>
      <c r="I11" s="22" t="s">
        <v>24</v>
      </c>
      <c r="J11" s="22" t="s">
        <v>64</v>
      </c>
      <c r="K11" s="22" t="s">
        <v>8</v>
      </c>
      <c r="L11" s="22" t="s">
        <v>69</v>
      </c>
      <c r="M11" s="22" t="s">
        <v>9</v>
      </c>
      <c r="N11" s="22" t="s">
        <v>10</v>
      </c>
      <c r="O11" s="22" t="s">
        <v>12</v>
      </c>
    </row>
    <row r="12" spans="1:15" ht="17.25" customHeight="1" thickTop="1">
      <c r="A12" s="152" t="s">
        <v>30</v>
      </c>
      <c r="B12" s="97" t="s">
        <v>47</v>
      </c>
      <c r="C12" s="100" t="s">
        <v>31</v>
      </c>
      <c r="D12" s="117">
        <v>1200000</v>
      </c>
      <c r="E12" s="117">
        <v>374200</v>
      </c>
      <c r="F12" s="117">
        <v>620000</v>
      </c>
      <c r="G12" s="117">
        <v>0</v>
      </c>
      <c r="H12" s="29">
        <v>68000</v>
      </c>
      <c r="I12" s="115"/>
      <c r="J12" s="115"/>
      <c r="K12" s="115"/>
      <c r="L12" s="115"/>
      <c r="M12" s="117">
        <v>200000</v>
      </c>
      <c r="N12" s="71">
        <v>140000</v>
      </c>
      <c r="O12" s="151">
        <v>205800</v>
      </c>
    </row>
    <row r="13" spans="1:15" ht="17.25" customHeight="1">
      <c r="A13" s="122"/>
      <c r="B13" s="98"/>
      <c r="C13" s="101"/>
      <c r="D13" s="103"/>
      <c r="E13" s="103"/>
      <c r="F13" s="103"/>
      <c r="G13" s="103"/>
      <c r="H13" s="42">
        <v>212000</v>
      </c>
      <c r="I13" s="93"/>
      <c r="J13" s="93"/>
      <c r="K13" s="93"/>
      <c r="L13" s="93"/>
      <c r="M13" s="103"/>
      <c r="N13" s="68" t="s">
        <v>58</v>
      </c>
      <c r="O13" s="104"/>
    </row>
    <row r="14" spans="1:15" ht="14.25" customHeight="1">
      <c r="A14" s="131"/>
      <c r="B14" s="99"/>
      <c r="C14" s="102"/>
      <c r="D14" s="118"/>
      <c r="E14" s="118"/>
      <c r="F14" s="118"/>
      <c r="G14" s="118"/>
      <c r="H14" s="27" t="s">
        <v>57</v>
      </c>
      <c r="I14" s="116"/>
      <c r="J14" s="116"/>
      <c r="K14" s="116"/>
      <c r="L14" s="116"/>
      <c r="M14" s="118"/>
      <c r="N14" s="27"/>
      <c r="O14" s="96"/>
    </row>
    <row r="15" spans="1:15" ht="14.25" customHeight="1">
      <c r="A15" s="110">
        <v>80110</v>
      </c>
      <c r="B15" s="112" t="s">
        <v>46</v>
      </c>
      <c r="C15" s="94" t="s">
        <v>31</v>
      </c>
      <c r="D15" s="119">
        <v>1150000</v>
      </c>
      <c r="E15" s="119">
        <v>417200</v>
      </c>
      <c r="F15" s="119">
        <v>446000</v>
      </c>
      <c r="G15" s="119">
        <v>0</v>
      </c>
      <c r="H15" s="29">
        <v>16000</v>
      </c>
      <c r="I15" s="92"/>
      <c r="J15" s="92"/>
      <c r="K15" s="92"/>
      <c r="L15" s="92"/>
      <c r="M15" s="119">
        <v>150000</v>
      </c>
      <c r="N15" s="64">
        <v>46000</v>
      </c>
      <c r="O15" s="120">
        <v>286800</v>
      </c>
    </row>
    <row r="16" spans="1:15" ht="18" customHeight="1">
      <c r="A16" s="114"/>
      <c r="B16" s="98"/>
      <c r="C16" s="101"/>
      <c r="D16" s="103"/>
      <c r="E16" s="103"/>
      <c r="F16" s="103"/>
      <c r="G16" s="103"/>
      <c r="H16" s="42">
        <v>234000</v>
      </c>
      <c r="I16" s="93"/>
      <c r="J16" s="93"/>
      <c r="K16" s="93"/>
      <c r="L16" s="93"/>
      <c r="M16" s="103"/>
      <c r="N16" s="68" t="s">
        <v>58</v>
      </c>
      <c r="O16" s="104"/>
    </row>
    <row r="17" spans="1:15" ht="13.5" customHeight="1">
      <c r="A17" s="129"/>
      <c r="B17" s="99"/>
      <c r="C17" s="102"/>
      <c r="D17" s="118"/>
      <c r="E17" s="118"/>
      <c r="F17" s="118"/>
      <c r="G17" s="118"/>
      <c r="H17" s="27" t="s">
        <v>57</v>
      </c>
      <c r="I17" s="116"/>
      <c r="J17" s="116"/>
      <c r="K17" s="116"/>
      <c r="L17" s="116"/>
      <c r="M17" s="118"/>
      <c r="N17" s="27"/>
      <c r="O17" s="96"/>
    </row>
    <row r="18" spans="1:15" ht="18" customHeight="1">
      <c r="A18" s="110"/>
      <c r="B18" s="112" t="s">
        <v>66</v>
      </c>
      <c r="C18" s="94" t="s">
        <v>72</v>
      </c>
      <c r="D18" s="119">
        <v>1980000</v>
      </c>
      <c r="E18" s="119">
        <v>1428372</v>
      </c>
      <c r="F18" s="119">
        <v>220000</v>
      </c>
      <c r="G18" s="119"/>
      <c r="H18" s="119">
        <v>110000</v>
      </c>
      <c r="I18" s="92"/>
      <c r="J18" s="92"/>
      <c r="K18" s="92"/>
      <c r="L18" s="64">
        <v>110000</v>
      </c>
      <c r="M18" s="119"/>
      <c r="N18" s="119"/>
      <c r="O18" s="120">
        <v>331628</v>
      </c>
    </row>
    <row r="19" spans="1:15" ht="14.25" customHeight="1">
      <c r="A19" s="129"/>
      <c r="B19" s="99"/>
      <c r="C19" s="102"/>
      <c r="D19" s="118"/>
      <c r="E19" s="118"/>
      <c r="F19" s="118"/>
      <c r="G19" s="118"/>
      <c r="H19" s="118"/>
      <c r="I19" s="116"/>
      <c r="J19" s="116"/>
      <c r="K19" s="116"/>
      <c r="L19" s="27" t="s">
        <v>73</v>
      </c>
      <c r="M19" s="118"/>
      <c r="N19" s="118"/>
      <c r="O19" s="96"/>
    </row>
    <row r="20" spans="1:15" ht="52.5" customHeight="1">
      <c r="A20" s="110">
        <v>80110</v>
      </c>
      <c r="B20" s="43" t="s">
        <v>32</v>
      </c>
      <c r="C20" s="94" t="s">
        <v>18</v>
      </c>
      <c r="D20" s="119">
        <v>3019600</v>
      </c>
      <c r="E20" s="46"/>
      <c r="F20" s="45">
        <v>31600</v>
      </c>
      <c r="G20" s="45">
        <v>0</v>
      </c>
      <c r="H20" s="45">
        <v>31600</v>
      </c>
      <c r="I20" s="46"/>
      <c r="J20" s="46"/>
      <c r="K20" s="46"/>
      <c r="L20" s="46"/>
      <c r="M20" s="46"/>
      <c r="N20" s="46"/>
      <c r="O20" s="120">
        <v>2588100</v>
      </c>
    </row>
    <row r="21" spans="1:15" ht="34.5" customHeight="1">
      <c r="A21" s="114"/>
      <c r="B21" s="112" t="s">
        <v>48</v>
      </c>
      <c r="C21" s="101"/>
      <c r="D21" s="103"/>
      <c r="E21" s="92"/>
      <c r="F21" s="119">
        <v>154600</v>
      </c>
      <c r="G21" s="119"/>
      <c r="H21" s="119">
        <v>38100</v>
      </c>
      <c r="I21" s="92"/>
      <c r="J21" s="29">
        <v>102800</v>
      </c>
      <c r="K21" s="92"/>
      <c r="L21" s="92"/>
      <c r="M21" s="92"/>
      <c r="N21" s="92"/>
      <c r="O21" s="104"/>
    </row>
    <row r="22" spans="1:15" ht="39.75" customHeight="1">
      <c r="A22" s="114"/>
      <c r="B22" s="99"/>
      <c r="C22" s="101"/>
      <c r="D22" s="103"/>
      <c r="E22" s="116"/>
      <c r="F22" s="118"/>
      <c r="G22" s="118"/>
      <c r="H22" s="118"/>
      <c r="I22" s="116"/>
      <c r="J22" s="49">
        <v>13700</v>
      </c>
      <c r="K22" s="116"/>
      <c r="L22" s="116"/>
      <c r="M22" s="116"/>
      <c r="N22" s="116"/>
      <c r="O22" s="104"/>
    </row>
    <row r="23" spans="1:15" ht="23.25" customHeight="1">
      <c r="A23" s="114"/>
      <c r="B23" s="112" t="s">
        <v>49</v>
      </c>
      <c r="C23" s="101"/>
      <c r="D23" s="103"/>
      <c r="E23" s="92"/>
      <c r="F23" s="119">
        <v>245300</v>
      </c>
      <c r="G23" s="92"/>
      <c r="H23" s="119">
        <v>58300</v>
      </c>
      <c r="I23" s="92"/>
      <c r="J23" s="64">
        <v>165000</v>
      </c>
      <c r="K23" s="29">
        <v>0</v>
      </c>
      <c r="L23" s="92"/>
      <c r="M23" s="92"/>
      <c r="N23" s="92"/>
      <c r="O23" s="104"/>
    </row>
    <row r="24" spans="1:15" ht="48" customHeight="1" thickBot="1">
      <c r="A24" s="114"/>
      <c r="B24" s="98"/>
      <c r="C24" s="101"/>
      <c r="D24" s="103"/>
      <c r="E24" s="93"/>
      <c r="F24" s="103"/>
      <c r="G24" s="93"/>
      <c r="H24" s="103"/>
      <c r="I24" s="93"/>
      <c r="J24" s="68">
        <v>22000</v>
      </c>
      <c r="K24" s="24" t="s">
        <v>14</v>
      </c>
      <c r="L24" s="93"/>
      <c r="M24" s="93"/>
      <c r="N24" s="93"/>
      <c r="O24" s="104"/>
    </row>
    <row r="25" spans="1:15" ht="10.5" customHeight="1" thickTop="1">
      <c r="A25" s="128"/>
      <c r="B25" s="142" t="s">
        <v>33</v>
      </c>
      <c r="C25" s="100"/>
      <c r="D25" s="140">
        <f>D20+D18+D15+D12</f>
        <v>7349600</v>
      </c>
      <c r="E25" s="140">
        <f>SUM(E12:E24)</f>
        <v>2219772</v>
      </c>
      <c r="F25" s="140">
        <f>SUM(F12:F24)</f>
        <v>1717500</v>
      </c>
      <c r="G25" s="140">
        <f>G12+G15+G20</f>
        <v>0</v>
      </c>
      <c r="H25" s="140">
        <f>H23+H21+H20+H18+H16+H15+H13+H12</f>
        <v>768000</v>
      </c>
      <c r="I25" s="115"/>
      <c r="J25" s="140">
        <f>J24+J23+J22+J21+J20+J18</f>
        <v>303500</v>
      </c>
      <c r="K25" s="140">
        <f>K23</f>
        <v>0</v>
      </c>
      <c r="L25" s="73" t="s">
        <v>58</v>
      </c>
      <c r="M25" s="140">
        <f>M12+M15</f>
        <v>350000</v>
      </c>
      <c r="N25" s="140">
        <f>N12+N15</f>
        <v>186000</v>
      </c>
      <c r="O25" s="160">
        <f>SUM(O12:O24)</f>
        <v>3412328</v>
      </c>
    </row>
    <row r="26" spans="1:15" ht="12" customHeight="1" thickBot="1">
      <c r="A26" s="111"/>
      <c r="B26" s="143"/>
      <c r="C26" s="144"/>
      <c r="D26" s="141"/>
      <c r="E26" s="141"/>
      <c r="F26" s="141"/>
      <c r="G26" s="141"/>
      <c r="H26" s="141"/>
      <c r="I26" s="147"/>
      <c r="J26" s="141"/>
      <c r="K26" s="141"/>
      <c r="L26" s="76">
        <f>SUM(L12:L24)</f>
        <v>110000</v>
      </c>
      <c r="M26" s="141"/>
      <c r="N26" s="141"/>
      <c r="O26" s="161"/>
    </row>
    <row r="27" ht="13.5" thickTop="1"/>
  </sheetData>
  <mergeCells count="90">
    <mergeCell ref="M1:O1"/>
    <mergeCell ref="M2:O2"/>
    <mergeCell ref="M3:O3"/>
    <mergeCell ref="M4:O4"/>
    <mergeCell ref="M5:O5"/>
    <mergeCell ref="M6:O6"/>
    <mergeCell ref="M7:O7"/>
    <mergeCell ref="A8:N8"/>
    <mergeCell ref="B10:B11"/>
    <mergeCell ref="C10:C11"/>
    <mergeCell ref="D10:D11"/>
    <mergeCell ref="E10:F10"/>
    <mergeCell ref="H10:O10"/>
    <mergeCell ref="A12:A14"/>
    <mergeCell ref="B12:B14"/>
    <mergeCell ref="C12:C14"/>
    <mergeCell ref="D12:D14"/>
    <mergeCell ref="E12:E14"/>
    <mergeCell ref="F12:F14"/>
    <mergeCell ref="G12:G14"/>
    <mergeCell ref="I12:I14"/>
    <mergeCell ref="J12:J14"/>
    <mergeCell ref="K12:K14"/>
    <mergeCell ref="L12:L14"/>
    <mergeCell ref="M12:M14"/>
    <mergeCell ref="O12:O14"/>
    <mergeCell ref="A15:A17"/>
    <mergeCell ref="B15:B17"/>
    <mergeCell ref="C15:C17"/>
    <mergeCell ref="D15:D17"/>
    <mergeCell ref="E15:E17"/>
    <mergeCell ref="F15:F17"/>
    <mergeCell ref="G15:G17"/>
    <mergeCell ref="I15:I17"/>
    <mergeCell ref="J15:J17"/>
    <mergeCell ref="K15:K17"/>
    <mergeCell ref="L15:L17"/>
    <mergeCell ref="M15:M17"/>
    <mergeCell ref="O15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M18:M19"/>
    <mergeCell ref="N18:N19"/>
    <mergeCell ref="O18:O19"/>
    <mergeCell ref="A20:A24"/>
    <mergeCell ref="C20:C24"/>
    <mergeCell ref="D20:D24"/>
    <mergeCell ref="O20:O24"/>
    <mergeCell ref="B21:B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B23:B24"/>
    <mergeCell ref="E23:E24"/>
    <mergeCell ref="F23:F24"/>
    <mergeCell ref="G23:G24"/>
    <mergeCell ref="H23:H24"/>
    <mergeCell ref="I23:I24"/>
    <mergeCell ref="L23:L24"/>
    <mergeCell ref="M23:M24"/>
    <mergeCell ref="N23:N24"/>
    <mergeCell ref="A25:A26"/>
    <mergeCell ref="B25:B26"/>
    <mergeCell ref="C25:C26"/>
    <mergeCell ref="D25:D26"/>
    <mergeCell ref="E25:E26"/>
    <mergeCell ref="F25:F26"/>
    <mergeCell ref="G25:G26"/>
    <mergeCell ref="H25:H26"/>
    <mergeCell ref="N25:N26"/>
    <mergeCell ref="O25:O26"/>
    <mergeCell ref="I25:I26"/>
    <mergeCell ref="J25:J26"/>
    <mergeCell ref="K25:K26"/>
    <mergeCell ref="M25:M26"/>
  </mergeCells>
  <printOptions/>
  <pageMargins left="0.7874015748031497" right="0.7874015748031497" top="0.3937007874015748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4.8515625" style="0" bestFit="1" customWidth="1"/>
    <col min="2" max="2" width="14.57421875" style="0" customWidth="1"/>
    <col min="5" max="5" width="7.00390625" style="0" customWidth="1"/>
    <col min="9" max="9" width="6.7109375" style="0" bestFit="1" customWidth="1"/>
    <col min="13" max="14" width="8.00390625" style="0" customWidth="1"/>
    <col min="15" max="15" width="8.57421875" style="0" customWidth="1"/>
  </cols>
  <sheetData>
    <row r="1" spans="1:15" ht="12.75">
      <c r="A1" s="22" t="s">
        <v>1</v>
      </c>
      <c r="B1" s="130" t="s">
        <v>2</v>
      </c>
      <c r="C1" s="130" t="s">
        <v>38</v>
      </c>
      <c r="D1" s="130" t="s">
        <v>3</v>
      </c>
      <c r="E1" s="132" t="s">
        <v>4</v>
      </c>
      <c r="F1" s="132"/>
      <c r="G1" s="22"/>
      <c r="H1" s="132" t="s">
        <v>13</v>
      </c>
      <c r="I1" s="132"/>
      <c r="J1" s="132"/>
      <c r="K1" s="132"/>
      <c r="L1" s="132"/>
      <c r="M1" s="132"/>
      <c r="N1" s="132"/>
      <c r="O1" s="132"/>
    </row>
    <row r="2" spans="1:15" ht="58.5">
      <c r="A2" s="22" t="s">
        <v>11</v>
      </c>
      <c r="B2" s="106"/>
      <c r="C2" s="106"/>
      <c r="D2" s="106"/>
      <c r="E2" s="22" t="s">
        <v>5</v>
      </c>
      <c r="F2" s="22" t="s">
        <v>6</v>
      </c>
      <c r="G2" s="22" t="s">
        <v>19</v>
      </c>
      <c r="H2" s="22" t="s">
        <v>7</v>
      </c>
      <c r="I2" s="22" t="s">
        <v>24</v>
      </c>
      <c r="J2" s="22" t="s">
        <v>64</v>
      </c>
      <c r="K2" s="22" t="s">
        <v>8</v>
      </c>
      <c r="L2" s="22" t="s">
        <v>69</v>
      </c>
      <c r="M2" s="22" t="s">
        <v>9</v>
      </c>
      <c r="N2" s="22" t="s">
        <v>10</v>
      </c>
      <c r="O2" s="22" t="s">
        <v>12</v>
      </c>
    </row>
    <row r="3" spans="1:15" ht="33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33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ht="33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15" ht="33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</row>
    <row r="7" spans="1:15" ht="33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</row>
    <row r="8" spans="1:15" ht="33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</row>
    <row r="9" spans="1:15" ht="33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</row>
    <row r="10" spans="1:15" ht="33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15" ht="33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1:15" ht="33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</row>
    <row r="13" spans="1:15" ht="33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</row>
    <row r="14" spans="1:15" ht="33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</row>
    <row r="15" spans="1:15" ht="33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</row>
    <row r="16" spans="1:15" ht="33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</row>
    <row r="17" spans="1:15" ht="33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</row>
    <row r="18" spans="1:15" ht="33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</row>
    <row r="19" spans="1:15" ht="33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</row>
    <row r="20" spans="1:15" ht="12.75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</row>
    <row r="21" spans="1:15" ht="12.75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</row>
    <row r="22" spans="1:15" ht="12.7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</row>
    <row r="23" spans="1:15" ht="12.75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</row>
    <row r="24" spans="1:15" ht="12.75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.75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</row>
    <row r="26" spans="1:15" ht="12.75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</row>
    <row r="27" spans="1:15" ht="12.75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</row>
    <row r="28" spans="1:15" ht="12.75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</row>
  </sheetData>
  <mergeCells count="5">
    <mergeCell ref="H1:O1"/>
    <mergeCell ref="B1:B2"/>
    <mergeCell ref="C1:C2"/>
    <mergeCell ref="D1:D2"/>
    <mergeCell ref="E1:F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Szymborski</dc:creator>
  <cp:keywords/>
  <dc:description/>
  <cp:lastModifiedBy>Kasa</cp:lastModifiedBy>
  <cp:lastPrinted>2004-10-28T06:11:45Z</cp:lastPrinted>
  <dcterms:created xsi:type="dcterms:W3CDTF">2003-12-11T02:27:17Z</dcterms:created>
  <dcterms:modified xsi:type="dcterms:W3CDTF">2004-10-28T06:11:49Z</dcterms:modified>
  <cp:category/>
  <cp:version/>
  <cp:contentType/>
  <cp:contentStatus/>
</cp:coreProperties>
</file>