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<sst xmlns="http://schemas.openxmlformats.org/spreadsheetml/2006/main" count="161" uniqueCount="121">
  <si>
    <t xml:space="preserve"> </t>
  </si>
  <si>
    <t xml:space="preserve">                                                                                      Załącznik Nr 1</t>
  </si>
  <si>
    <t xml:space="preserve">                                                                                                  Rady Gminy Chełmża </t>
  </si>
  <si>
    <t xml:space="preserve">                                                                                                                         w sprawie budżetu Gminy na 2005r. </t>
  </si>
  <si>
    <t xml:space="preserve">Plan dochodów </t>
  </si>
  <si>
    <t>budżetowych  na 2005 rok</t>
  </si>
  <si>
    <t>Dz.</t>
  </si>
  <si>
    <t>Rozdz.</t>
  </si>
  <si>
    <t>§</t>
  </si>
  <si>
    <t>TREŚĆ</t>
  </si>
  <si>
    <t>Plan na 2005 rok</t>
  </si>
  <si>
    <t xml:space="preserve">Zwiększenie </t>
  </si>
  <si>
    <t xml:space="preserve">Zmniejszenie </t>
  </si>
  <si>
    <t xml:space="preserve">Plan po zmianie </t>
  </si>
  <si>
    <t>010</t>
  </si>
  <si>
    <t>ROLNICTWO I ŁOWIECTWO</t>
  </si>
  <si>
    <t>01010</t>
  </si>
  <si>
    <t>TRANSPORT I ŁĄCZNOŚĆ</t>
  </si>
  <si>
    <t xml:space="preserve">Drogi publiczne gminne </t>
  </si>
  <si>
    <t xml:space="preserve">Gospodarka gruntami i nieruchomościami </t>
  </si>
  <si>
    <t xml:space="preserve">DOCHODY OD OSÓB PRAWNYCH, OD OSÓB FIZYCZNYCH I OD INNYCH JEDNOSTEK NIEPOSIADAJĄCYCH OSOBOWOŚCI PRAWNEJ ORAZ WYDATKI ZWIĄZANE Z ICH POBOREM </t>
  </si>
  <si>
    <t>OCHRONA ZDROWIA</t>
  </si>
  <si>
    <t xml:space="preserve">Pozostała działalność </t>
  </si>
  <si>
    <t xml:space="preserve">Gospodarka ściekowa i ochrona wód </t>
  </si>
  <si>
    <t>OGÓŁEM :</t>
  </si>
  <si>
    <t xml:space="preserve">                                                                                      Załącznik Nr 2</t>
  </si>
  <si>
    <t>Plan wydatków</t>
  </si>
  <si>
    <t xml:space="preserve">budżetowych na 2005 rok. </t>
  </si>
  <si>
    <t>Treść</t>
  </si>
  <si>
    <t>Plan na 2005 r</t>
  </si>
  <si>
    <t>Zwiększenie</t>
  </si>
  <si>
    <t>Zmniejszenie</t>
  </si>
  <si>
    <t>Drogi publiczne gminne</t>
  </si>
  <si>
    <t xml:space="preserve">Gimnazja </t>
  </si>
  <si>
    <t xml:space="preserve">GOSPODARKA KOMUNALNA I OCHRONA ŚRODOWISKA </t>
  </si>
  <si>
    <t xml:space="preserve">                                                                                                    z dnia 31 marca 2005r. </t>
  </si>
  <si>
    <t>600</t>
  </si>
  <si>
    <t>60016</t>
  </si>
  <si>
    <t xml:space="preserve">Udziały gmin w podatkach stanowiących dochód budżetu państwa </t>
  </si>
  <si>
    <t>0010</t>
  </si>
  <si>
    <t xml:space="preserve">Podatek dochodowy od osób fizycznych </t>
  </si>
  <si>
    <t xml:space="preserve">RÓŻNE ROZLICZENIA </t>
  </si>
  <si>
    <t xml:space="preserve">Część oświatowa subwencji ogólnej dla jednostek samorządu terytorialnego </t>
  </si>
  <si>
    <t>2920</t>
  </si>
  <si>
    <t xml:space="preserve">Subwencje ogólne z budżetu państwa </t>
  </si>
  <si>
    <t xml:space="preserve">OŚWIATA I WYCHOWANIE </t>
  </si>
  <si>
    <t>Pozostała działalność</t>
  </si>
  <si>
    <t>2700</t>
  </si>
  <si>
    <t>Środki na dofinansowanie własnych zadań bieżących pozyskanych z innych źródeł (WFOŚ i GW)</t>
  </si>
  <si>
    <t>Środki na dofinansowanie własnych inwestycji pozyskane z innych źródeł (dotacje z EFRWP)</t>
  </si>
  <si>
    <t xml:space="preserve">POMOC SPOŁECZNA </t>
  </si>
  <si>
    <t xml:space="preserve">Świadczenia rodzinne oraz składki na ubezpieczenia emerytalne i rentowe z ubezpieczenia społecznego </t>
  </si>
  <si>
    <t xml:space="preserve">Dotacje celowe otrzymane z budżetu państwa na realizację zadań bieżących z zakresu administracji rządowej oraz innych zadań zleconych gminie ustawami </t>
  </si>
  <si>
    <t xml:space="preserve">Składki na ubezpieczenia zdrowotne opłacane za osoby pobierające niektóre świadczenia z pomocy społecznej oraz niektóre świadczenia rodzinne </t>
  </si>
  <si>
    <t xml:space="preserve">Zasiłki i pomoc w naturze oraz składki na ubezpieczenia społeczne </t>
  </si>
  <si>
    <t xml:space="preserve">Dotacje celowe otrzymane z budżetu państwa na realizację własnych zadań bieżących gmin </t>
  </si>
  <si>
    <t xml:space="preserve">EDUKACYJNA OPIEKA WYCHOWAWCZA </t>
  </si>
  <si>
    <t xml:space="preserve">Świetlice szkolne </t>
  </si>
  <si>
    <t>Dotacje celowe otrzymane z budżetu państwa na zadania własne (PAOW - B2 wyposażenie świetlicy w Pluskowęsach)</t>
  </si>
  <si>
    <t xml:space="preserve">Utrzymanie zieleni w miastach i gminach </t>
  </si>
  <si>
    <t>01008</t>
  </si>
  <si>
    <t xml:space="preserve">Melioracje wodne </t>
  </si>
  <si>
    <t>Zakup usług pozostałych</t>
  </si>
  <si>
    <t xml:space="preserve">Infrastruktura wodociągowa i sanitacyjna wsi </t>
  </si>
  <si>
    <t>Uzbrojenie terenu w sieć wodociągową w miejscowości Nowa Chełmża, Zalesie, Grzywna - osiedle Załącznik Nr 6</t>
  </si>
  <si>
    <t xml:space="preserve">Modernizacja SUW Nawra </t>
  </si>
  <si>
    <t xml:space="preserve">Zakup usług pozostałych   </t>
  </si>
  <si>
    <t>Przebudowa drogi gminnej Skąpe - Dziemiony Nr 004 - etap I Załącznik Nr 6</t>
  </si>
  <si>
    <t xml:space="preserve">Różne opłaty i składki </t>
  </si>
  <si>
    <t xml:space="preserve">Ułożenie chodników </t>
  </si>
  <si>
    <t xml:space="preserve">GOSPODARKA MIESZKANIOWA </t>
  </si>
  <si>
    <t xml:space="preserve">Zakup usług pozostałych </t>
  </si>
  <si>
    <t xml:space="preserve">DZIAŁALNOŚĆ USŁUGOWA </t>
  </si>
  <si>
    <t>Cmentarze</t>
  </si>
  <si>
    <t xml:space="preserve">ADMINISTRACJA PUBLICZNA </t>
  </si>
  <si>
    <t xml:space="preserve">Urzędy Gmin </t>
  </si>
  <si>
    <t xml:space="preserve">Zakup materiałów i wyposażenia </t>
  </si>
  <si>
    <r>
      <t xml:space="preserve">Pozostała działalność w tym : </t>
    </r>
    <r>
      <rPr>
        <sz val="10"/>
        <rFont val="Times New Roman"/>
        <family val="1"/>
      </rPr>
      <t>(Rady Sołeckie 80.000, grupa budowlana 242.000, promocja Gminy 40.000 otwarcie sezonu w Zalesiu 7.000 różne 2.000</t>
    </r>
  </si>
  <si>
    <t>Zakup materiałów i wyposażenia w tym grupa budowlana 10.000</t>
  </si>
  <si>
    <t xml:space="preserve">BEZPIECZEŃSTWO PUBLICZNE I OCHRONA PRZECIWPOŻAROWA </t>
  </si>
  <si>
    <t xml:space="preserve">Ochotnicze Straże Pożarne </t>
  </si>
  <si>
    <t xml:space="preserve">Szkoły podstawowe </t>
  </si>
  <si>
    <t xml:space="preserve">Przedszkola przy szkołach podstawowych </t>
  </si>
  <si>
    <t>Budowa Sali gimnastycznej przy Gimnazjum w Pluskowęsach Załącznik Nr 6</t>
  </si>
  <si>
    <t>Budowa Sali gimnastycznej przy Gimnazjum w Głuchowie Załącznik Nr 6</t>
  </si>
  <si>
    <t xml:space="preserve">Rozbudowa Gimnazjum Pluskowęsy </t>
  </si>
  <si>
    <t xml:space="preserve">Dowożenie uczniów do szkół </t>
  </si>
  <si>
    <t>Modernizacja autobusów szkolnych</t>
  </si>
  <si>
    <t xml:space="preserve">Zakup usług remontowych </t>
  </si>
  <si>
    <t>Pozostała działalność w tym : sport szkolny + koordynator 14.000, UKS 6.000, edukacja ekologiczna dzieci i młodzieży z terenu Gminy Chełmża 18.600</t>
  </si>
  <si>
    <t xml:space="preserve">OCHRONA ZDROWIA </t>
  </si>
  <si>
    <t xml:space="preserve">Wydatki na zakupy inwestycyjne jednostek budżetowych - Zakup sprzętu rehabilitacyjnego dla SPOZ Zelgno Załącznik Nr 6 </t>
  </si>
  <si>
    <t xml:space="preserve">Świdczenia rodzinne oraz składki na ubezpieczenia emerytalne i rentowe z ubezpieczenia społecznego </t>
  </si>
  <si>
    <t xml:space="preserve">Świadczenia spoeczne </t>
  </si>
  <si>
    <t xml:space="preserve">Składki na ubezpieczenie zdrowotne opłacane za osoby pobierające niektóre świadczenia z pomocy społecznej oraz niektóre świadczenia rodzinne </t>
  </si>
  <si>
    <t xml:space="preserve">Zakup świadczeń zdrowotnych dla osób nie objętych obowiązkiem ubezpieczenia zdrowotnego </t>
  </si>
  <si>
    <t>Świadczenia spoeczne zadania zlecone 241.000, zadania własne 78.360</t>
  </si>
  <si>
    <t>Świadczenia społeczne (środki własne - dożywianie 80.000)</t>
  </si>
  <si>
    <t>Gospodarka odpadami (selektywna zbiórka odpadów)</t>
  </si>
  <si>
    <t xml:space="preserve">Wydatki inwestycyjne jednostek budżetowych Załącznik Nr 6 - Utrzymanie terenów zielonych na terenie Gminy Chełmża </t>
  </si>
  <si>
    <t xml:space="preserve">Oświetlenie ulic, placów i dróg </t>
  </si>
  <si>
    <t xml:space="preserve">KULTURA I OCHRONA DZIEDZICTWA </t>
  </si>
  <si>
    <t>Domy i ośrodki kultury, świetlice i kluby</t>
  </si>
  <si>
    <t xml:space="preserve">Biblioteki </t>
  </si>
  <si>
    <t>Wydatki na zakupy inwestycyjne jednostek budżetowych (Zakup autobusów) Załącznik Nr 6</t>
  </si>
  <si>
    <t>Dotacje otrzymane z funduszy celowych na dofinansowanie kosztów realizacji inwestycji (FOGR)</t>
  </si>
  <si>
    <t>Środki na dofinansowanie własnych zadań bieżących pozyskanych z innych źródeł (WFOŚiGW)</t>
  </si>
  <si>
    <t>Zakup domku letniskowego i przyczepy campingowej</t>
  </si>
  <si>
    <t>Zakup materiałów i wyposażenia (do remontów mieszkań - 20.000, zakup oleju opałowego - 60.000)</t>
  </si>
  <si>
    <t>Dotacja celowa z budżetu na finansowanie lub dofinansowanie kosztów inwestycyjnych innych jednostek sektora finansów publicznych (SPOZ w Zelgnie)</t>
  </si>
  <si>
    <t>Budowa sieci kanalizacji sanitarnej w miejscowości Zalesie - działki letniskowe (Załącznik Nr 6)</t>
  </si>
  <si>
    <t>Zakup materiałów i wyposażenia (pojemniki na szkło)</t>
  </si>
  <si>
    <t>Utrzymanie zieleni w miastach i gminach w tym : "Mikroodnowa wsi" 25.000, zadrzewienie 12.200, ochrona kasztanowców 6.000, zakup paliwa do kosiarki 10.000 pozostałe wydatki 3.892, nasadzenia wiosenne -10.000</t>
  </si>
  <si>
    <t xml:space="preserve">                                                                                                     z dnia 20 grudnia 2004r. </t>
  </si>
  <si>
    <t xml:space="preserve">                                                                                                                          w sprawie budżetu Gminy na 2005r. </t>
  </si>
  <si>
    <t xml:space="preserve">                                                                                                                do Uchwały Nr XXXV/289/05</t>
  </si>
  <si>
    <t xml:space="preserve">                                                                                                                              zmieniającej Uchwałę Nr XXXI/271/04</t>
  </si>
  <si>
    <t xml:space="preserve">                                                                                                                do Uchwały Nr XXXV/289/05   </t>
  </si>
  <si>
    <t xml:space="preserve">                                                                                                                             zmieniającej Uchwałę Nr XXXI/271/04</t>
  </si>
  <si>
    <t xml:space="preserve">                                                                                                       z dnia 20 grudnia 2004r. </t>
  </si>
  <si>
    <t>Środki na dofinansowanie własnych inwestycji gmin pozyskane z innych źródeł (SAPARD za kolektor Chełmża Kończewice)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</si>
</sst>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3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164" fontId="1" fillId="0" borderId="3" xfId="15" applyNumberFormat="1" applyFont="1" applyFill="1" applyBorder="1" applyAlignment="1">
      <alignment vertical="top" wrapText="1"/>
    </xf>
    <xf numFmtId="164" fontId="1" fillId="0" borderId="2" xfId="15" applyNumberFormat="1" applyFont="1" applyBorder="1" applyAlignment="1">
      <alignment vertical="top"/>
    </xf>
    <xf numFmtId="0" fontId="1" fillId="0" borderId="4" xfId="0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164" fontId="1" fillId="0" borderId="6" xfId="15" applyNumberFormat="1" applyFont="1" applyFill="1" applyBorder="1" applyAlignment="1">
      <alignment vertical="top" wrapText="1"/>
    </xf>
    <xf numFmtId="164" fontId="1" fillId="0" borderId="7" xfId="15" applyNumberFormat="1" applyFont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left" vertical="top" wrapText="1"/>
    </xf>
    <xf numFmtId="164" fontId="2" fillId="0" borderId="9" xfId="15" applyNumberFormat="1" applyFont="1" applyFill="1" applyBorder="1" applyAlignment="1">
      <alignment vertical="top" wrapText="1"/>
    </xf>
    <xf numFmtId="164" fontId="2" fillId="0" borderId="8" xfId="15" applyNumberFormat="1" applyFont="1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164" fontId="2" fillId="0" borderId="11" xfId="15" applyNumberFormat="1" applyFont="1" applyFill="1" applyBorder="1" applyAlignment="1">
      <alignment vertical="top" wrapText="1"/>
    </xf>
    <xf numFmtId="164" fontId="2" fillId="0" borderId="4" xfId="15" applyNumberFormat="1" applyFont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 wrapText="1"/>
    </xf>
    <xf numFmtId="164" fontId="1" fillId="0" borderId="2" xfId="15" applyNumberFormat="1" applyFont="1" applyFill="1" applyBorder="1" applyAlignment="1">
      <alignment vertical="top"/>
    </xf>
    <xf numFmtId="0" fontId="1" fillId="0" borderId="4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top" wrapText="1"/>
    </xf>
    <xf numFmtId="164" fontId="1" fillId="0" borderId="13" xfId="15" applyNumberFormat="1" applyFont="1" applyFill="1" applyBorder="1" applyAlignment="1">
      <alignment vertical="top"/>
    </xf>
    <xf numFmtId="164" fontId="1" fillId="0" borderId="4" xfId="15" applyNumberFormat="1" applyFont="1" applyBorder="1" applyAlignment="1">
      <alignment vertical="top"/>
    </xf>
    <xf numFmtId="0" fontId="1" fillId="0" borderId="14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164" fontId="2" fillId="0" borderId="11" xfId="15" applyNumberFormat="1" applyFont="1" applyFill="1" applyBorder="1" applyAlignment="1">
      <alignment vertical="top"/>
    </xf>
    <xf numFmtId="164" fontId="2" fillId="0" borderId="10" xfId="15" applyNumberFormat="1" applyFont="1" applyBorder="1" applyAlignment="1">
      <alignment vertical="top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2" fillId="0" borderId="4" xfId="0" applyFont="1" applyFill="1" applyBorder="1" applyAlignment="1">
      <alignment horizontal="left" vertical="top" wrapText="1"/>
    </xf>
    <xf numFmtId="164" fontId="2" fillId="0" borderId="9" xfId="15" applyNumberFormat="1" applyFont="1" applyFill="1" applyBorder="1" applyAlignment="1">
      <alignment vertical="top"/>
    </xf>
    <xf numFmtId="0" fontId="1" fillId="0" borderId="4" xfId="0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center" vertical="top" wrapText="1"/>
    </xf>
    <xf numFmtId="164" fontId="1" fillId="0" borderId="9" xfId="15" applyNumberFormat="1" applyFont="1" applyFill="1" applyBorder="1" applyAlignment="1">
      <alignment vertical="top" wrapText="1"/>
    </xf>
    <xf numFmtId="164" fontId="1" fillId="0" borderId="8" xfId="15" applyNumberFormat="1" applyFont="1" applyBorder="1" applyAlignment="1">
      <alignment vertical="top"/>
    </xf>
    <xf numFmtId="0" fontId="2" fillId="0" borderId="18" xfId="0" applyFont="1" applyFill="1" applyBorder="1" applyAlignment="1">
      <alignment horizontal="right" vertical="top" wrapText="1"/>
    </xf>
    <xf numFmtId="49" fontId="2" fillId="0" borderId="9" xfId="0" applyNumberFormat="1" applyFont="1" applyFill="1" applyBorder="1" applyAlignment="1">
      <alignment horizontal="center" vertical="top" wrapText="1"/>
    </xf>
    <xf numFmtId="164" fontId="1" fillId="0" borderId="2" xfId="15" applyNumberFormat="1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top" wrapText="1"/>
    </xf>
    <xf numFmtId="164" fontId="1" fillId="0" borderId="19" xfId="15" applyNumberFormat="1" applyFont="1" applyFill="1" applyBorder="1" applyAlignment="1">
      <alignment vertical="top" wrapText="1"/>
    </xf>
    <xf numFmtId="164" fontId="1" fillId="0" borderId="19" xfId="15" applyNumberFormat="1" applyFont="1" applyBorder="1" applyAlignment="1">
      <alignment vertical="top"/>
    </xf>
    <xf numFmtId="0" fontId="2" fillId="0" borderId="8" xfId="0" applyFont="1" applyFill="1" applyBorder="1" applyAlignment="1">
      <alignment horizontal="center" vertical="top" wrapText="1"/>
    </xf>
    <xf numFmtId="164" fontId="2" fillId="0" borderId="8" xfId="15" applyNumberFormat="1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top" wrapText="1"/>
    </xf>
    <xf numFmtId="164" fontId="1" fillId="0" borderId="13" xfId="15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164" fontId="2" fillId="0" borderId="20" xfId="15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3" fontId="1" fillId="0" borderId="2" xfId="0" applyNumberFormat="1" applyFont="1" applyFill="1" applyBorder="1" applyAlignment="1">
      <alignment vertical="top" wrapText="1"/>
    </xf>
    <xf numFmtId="3" fontId="1" fillId="0" borderId="2" xfId="0" applyNumberFormat="1" applyFont="1" applyBorder="1" applyAlignment="1">
      <alignment vertical="top"/>
    </xf>
    <xf numFmtId="0" fontId="1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left" indent="15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164" fontId="1" fillId="0" borderId="2" xfId="15" applyNumberFormat="1" applyFont="1" applyBorder="1" applyAlignment="1">
      <alignment vertical="top" wrapText="1"/>
    </xf>
    <xf numFmtId="0" fontId="2" fillId="0" borderId="20" xfId="0" applyFont="1" applyFill="1" applyBorder="1" applyAlignment="1">
      <alignment/>
    </xf>
    <xf numFmtId="164" fontId="1" fillId="0" borderId="8" xfId="15" applyNumberFormat="1" applyFont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164" fontId="2" fillId="0" borderId="8" xfId="15" applyNumberFormat="1" applyFont="1" applyBorder="1" applyAlignment="1">
      <alignment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164" fontId="1" fillId="0" borderId="15" xfId="15" applyNumberFormat="1" applyFont="1" applyBorder="1" applyAlignment="1">
      <alignment vertical="top" wrapText="1"/>
    </xf>
    <xf numFmtId="0" fontId="1" fillId="0" borderId="8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64" fontId="2" fillId="0" borderId="10" xfId="15" applyNumberFormat="1" applyFont="1" applyBorder="1" applyAlignment="1">
      <alignment vertical="top" wrapText="1"/>
    </xf>
    <xf numFmtId="0" fontId="1" fillId="0" borderId="2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164" fontId="1" fillId="0" borderId="8" xfId="15" applyNumberFormat="1" applyFont="1" applyFill="1" applyBorder="1" applyAlignment="1">
      <alignment vertical="top" wrapText="1"/>
    </xf>
    <xf numFmtId="164" fontId="2" fillId="0" borderId="4" xfId="15" applyNumberFormat="1" applyFont="1" applyFill="1" applyBorder="1" applyAlignment="1">
      <alignment vertical="top" wrapText="1"/>
    </xf>
    <xf numFmtId="164" fontId="2" fillId="0" borderId="10" xfId="15" applyNumberFormat="1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vertical="top" wrapText="1"/>
    </xf>
    <xf numFmtId="164" fontId="2" fillId="0" borderId="22" xfId="15" applyNumberFormat="1" applyFont="1" applyFill="1" applyBorder="1" applyAlignment="1">
      <alignment vertical="top" wrapText="1"/>
    </xf>
    <xf numFmtId="164" fontId="2" fillId="0" borderId="22" xfId="15" applyNumberFormat="1" applyFont="1" applyBorder="1" applyAlignment="1">
      <alignment vertical="top"/>
    </xf>
    <xf numFmtId="49" fontId="1" fillId="0" borderId="8" xfId="0" applyNumberFormat="1" applyFont="1" applyFill="1" applyBorder="1" applyAlignment="1">
      <alignment vertical="top"/>
    </xf>
    <xf numFmtId="164" fontId="1" fillId="0" borderId="19" xfId="15" applyNumberFormat="1" applyFont="1" applyBorder="1" applyAlignment="1">
      <alignment vertical="top" wrapText="1"/>
    </xf>
    <xf numFmtId="0" fontId="2" fillId="0" borderId="23" xfId="0" applyFont="1" applyFill="1" applyBorder="1" applyAlignment="1">
      <alignment horizontal="left" vertical="top" wrapText="1"/>
    </xf>
    <xf numFmtId="164" fontId="1" fillId="0" borderId="15" xfId="15" applyNumberFormat="1" applyFont="1" applyFill="1" applyBorder="1" applyAlignment="1">
      <alignment vertical="top" wrapText="1"/>
    </xf>
    <xf numFmtId="0" fontId="2" fillId="0" borderId="4" xfId="0" applyFont="1" applyFill="1" applyBorder="1" applyAlignment="1">
      <alignment/>
    </xf>
    <xf numFmtId="164" fontId="2" fillId="0" borderId="9" xfId="15" applyNumberFormat="1" applyFont="1" applyBorder="1" applyAlignment="1">
      <alignment vertical="top" wrapText="1"/>
    </xf>
    <xf numFmtId="164" fontId="1" fillId="0" borderId="24" xfId="15" applyNumberFormat="1" applyFont="1" applyFill="1" applyBorder="1" applyAlignment="1">
      <alignment vertical="top" wrapText="1"/>
    </xf>
    <xf numFmtId="164" fontId="1" fillId="0" borderId="22" xfId="15" applyNumberFormat="1" applyFont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right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1" fillId="0" borderId="28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8"/>
  <sheetViews>
    <sheetView tabSelected="1" workbookViewId="0" topLeftCell="A43">
      <selection activeCell="E45" sqref="E45"/>
    </sheetView>
  </sheetViews>
  <sheetFormatPr defaultColWidth="9.00390625" defaultRowHeight="12.75"/>
  <cols>
    <col min="1" max="1" width="4.00390625" style="0" bestFit="1" customWidth="1"/>
    <col min="2" max="2" width="6.125" style="0" bestFit="1" customWidth="1"/>
    <col min="3" max="3" width="5.00390625" style="0" bestFit="1" customWidth="1"/>
    <col min="4" max="4" width="27.75390625" style="0" customWidth="1"/>
    <col min="5" max="5" width="12.25390625" style="0" customWidth="1"/>
    <col min="6" max="6" width="12.375" style="0" customWidth="1"/>
    <col min="7" max="7" width="11.625" style="0" customWidth="1"/>
    <col min="8" max="8" width="12.375" style="0" customWidth="1"/>
  </cols>
  <sheetData>
    <row r="1" spans="1:8" ht="12.75">
      <c r="A1" s="1"/>
      <c r="B1" s="1"/>
      <c r="C1" s="2"/>
      <c r="D1" s="3"/>
      <c r="E1" s="4" t="s">
        <v>0</v>
      </c>
      <c r="F1" s="5"/>
      <c r="G1" s="5"/>
      <c r="H1" s="5"/>
    </row>
    <row r="2" spans="1:8" ht="12.75">
      <c r="A2" s="117" t="s">
        <v>1</v>
      </c>
      <c r="B2" s="117"/>
      <c r="C2" s="117"/>
      <c r="D2" s="117"/>
      <c r="E2" s="117"/>
      <c r="F2" s="117"/>
      <c r="G2" s="117"/>
      <c r="H2" s="117"/>
    </row>
    <row r="3" spans="1:8" ht="12.75">
      <c r="A3" s="117" t="s">
        <v>115</v>
      </c>
      <c r="B3" s="117"/>
      <c r="C3" s="117"/>
      <c r="D3" s="117"/>
      <c r="E3" s="117"/>
      <c r="F3" s="117"/>
      <c r="G3" s="117"/>
      <c r="H3" s="117"/>
    </row>
    <row r="4" spans="1:8" ht="12.75">
      <c r="A4" s="118" t="s">
        <v>2</v>
      </c>
      <c r="B4" s="118"/>
      <c r="C4" s="118"/>
      <c r="D4" s="118"/>
      <c r="E4" s="118"/>
      <c r="F4" s="118"/>
      <c r="G4" s="118"/>
      <c r="H4" s="118"/>
    </row>
    <row r="5" spans="1:8" ht="12.75">
      <c r="A5" s="118" t="s">
        <v>35</v>
      </c>
      <c r="B5" s="118"/>
      <c r="C5" s="118"/>
      <c r="D5" s="118"/>
      <c r="E5" s="118"/>
      <c r="F5" s="118"/>
      <c r="G5" s="118"/>
      <c r="H5" s="118"/>
    </row>
    <row r="6" spans="1:8" ht="12.75">
      <c r="A6" s="118" t="s">
        <v>116</v>
      </c>
      <c r="B6" s="118"/>
      <c r="C6" s="118"/>
      <c r="D6" s="118"/>
      <c r="E6" s="118"/>
      <c r="F6" s="118"/>
      <c r="G6" s="118"/>
      <c r="H6" s="118"/>
    </row>
    <row r="7" spans="1:8" ht="12.75">
      <c r="A7" s="118" t="s">
        <v>113</v>
      </c>
      <c r="B7" s="118"/>
      <c r="C7" s="118"/>
      <c r="D7" s="118"/>
      <c r="E7" s="118"/>
      <c r="F7" s="118"/>
      <c r="G7" s="118"/>
      <c r="H7" s="118"/>
    </row>
    <row r="8" spans="1:8" ht="12.75">
      <c r="A8" s="118" t="s">
        <v>3</v>
      </c>
      <c r="B8" s="118"/>
      <c r="C8" s="118"/>
      <c r="D8" s="118"/>
      <c r="E8" s="118"/>
      <c r="F8" s="118"/>
      <c r="G8" s="118"/>
      <c r="H8" s="118"/>
    </row>
    <row r="9" spans="1:8" ht="12.75">
      <c r="A9" s="117"/>
      <c r="B9" s="117"/>
      <c r="C9" s="117"/>
      <c r="D9" s="117"/>
      <c r="E9" s="117"/>
      <c r="F9" s="5"/>
      <c r="G9" s="5"/>
      <c r="H9" s="5"/>
    </row>
    <row r="10" spans="1:8" ht="12.75">
      <c r="A10" s="119" t="s">
        <v>4</v>
      </c>
      <c r="B10" s="119"/>
      <c r="C10" s="119"/>
      <c r="D10" s="119"/>
      <c r="E10" s="119"/>
      <c r="F10" s="119"/>
      <c r="G10" s="119"/>
      <c r="H10" s="119"/>
    </row>
    <row r="11" spans="1:8" ht="12.75">
      <c r="A11" s="119" t="s">
        <v>5</v>
      </c>
      <c r="B11" s="119"/>
      <c r="C11" s="119"/>
      <c r="D11" s="119"/>
      <c r="E11" s="119"/>
      <c r="F11" s="119"/>
      <c r="G11" s="119"/>
      <c r="H11" s="119"/>
    </row>
    <row r="12" spans="1:8" ht="12.75">
      <c r="A12" s="1"/>
      <c r="B12" s="1"/>
      <c r="C12" s="2"/>
      <c r="D12" s="3"/>
      <c r="E12" s="4"/>
      <c r="F12" s="5"/>
      <c r="G12" s="5"/>
      <c r="H12" s="5"/>
    </row>
    <row r="13" spans="1:8" ht="26.25" thickBot="1">
      <c r="A13" s="6" t="s">
        <v>6</v>
      </c>
      <c r="B13" s="6" t="s">
        <v>7</v>
      </c>
      <c r="C13" s="7" t="s">
        <v>8</v>
      </c>
      <c r="D13" s="6" t="s">
        <v>9</v>
      </c>
      <c r="E13" s="8" t="s">
        <v>10</v>
      </c>
      <c r="F13" s="9" t="s">
        <v>11</v>
      </c>
      <c r="G13" s="9" t="s">
        <v>12</v>
      </c>
      <c r="H13" s="9" t="s">
        <v>13</v>
      </c>
    </row>
    <row r="14" spans="1:8" ht="14.25" thickBot="1" thickTop="1">
      <c r="A14" s="10" t="s">
        <v>36</v>
      </c>
      <c r="B14" s="112" t="s">
        <v>17</v>
      </c>
      <c r="C14" s="113"/>
      <c r="D14" s="114"/>
      <c r="E14" s="11">
        <v>911000</v>
      </c>
      <c r="F14" s="11">
        <f>F15</f>
        <v>40000</v>
      </c>
      <c r="G14" s="11">
        <f>G15</f>
        <v>0</v>
      </c>
      <c r="H14" s="12">
        <f>E14+F14-G14</f>
        <v>951000</v>
      </c>
    </row>
    <row r="15" spans="1:8" ht="13.5" thickTop="1">
      <c r="A15" s="13"/>
      <c r="B15" s="14" t="s">
        <v>37</v>
      </c>
      <c r="C15" s="115" t="s">
        <v>18</v>
      </c>
      <c r="D15" s="116"/>
      <c r="E15" s="15">
        <v>911000</v>
      </c>
      <c r="F15" s="15">
        <f>F16</f>
        <v>40000</v>
      </c>
      <c r="G15" s="15">
        <f>G16</f>
        <v>0</v>
      </c>
      <c r="H15" s="16">
        <f aca="true" t="shared" si="0" ref="H15:H25">E15+F15-G15</f>
        <v>951000</v>
      </c>
    </row>
    <row r="16" spans="1:8" ht="51.75" thickBot="1">
      <c r="A16" s="13"/>
      <c r="B16" s="17"/>
      <c r="C16" s="18">
        <v>6260</v>
      </c>
      <c r="D16" s="19" t="s">
        <v>105</v>
      </c>
      <c r="E16" s="20">
        <v>0</v>
      </c>
      <c r="F16" s="21">
        <v>40000</v>
      </c>
      <c r="G16" s="21">
        <v>0</v>
      </c>
      <c r="H16" s="21">
        <f t="shared" si="0"/>
        <v>40000</v>
      </c>
    </row>
    <row r="17" spans="1:8" ht="69" customHeight="1" thickBot="1" thickTop="1">
      <c r="A17" s="26">
        <v>756</v>
      </c>
      <c r="B17" s="120" t="s">
        <v>20</v>
      </c>
      <c r="C17" s="120"/>
      <c r="D17" s="120"/>
      <c r="E17" s="28">
        <v>4719804</v>
      </c>
      <c r="F17" s="28">
        <f>F18</f>
        <v>6905</v>
      </c>
      <c r="G17" s="28">
        <f>G18</f>
        <v>0</v>
      </c>
      <c r="H17" s="12">
        <f t="shared" si="0"/>
        <v>4726709</v>
      </c>
    </row>
    <row r="18" spans="1:8" ht="30" customHeight="1" thickTop="1">
      <c r="A18" s="29"/>
      <c r="B18" s="30">
        <v>75621</v>
      </c>
      <c r="C18" s="115" t="s">
        <v>38</v>
      </c>
      <c r="D18" s="116"/>
      <c r="E18" s="31">
        <v>1032783</v>
      </c>
      <c r="F18" s="31">
        <f>F19</f>
        <v>6905</v>
      </c>
      <c r="G18" s="31">
        <f>G19</f>
        <v>0</v>
      </c>
      <c r="H18" s="32">
        <f t="shared" si="0"/>
        <v>1039688</v>
      </c>
    </row>
    <row r="19" spans="1:8" ht="26.25" thickBot="1">
      <c r="A19" s="29"/>
      <c r="B19" s="33"/>
      <c r="C19" s="34" t="s">
        <v>39</v>
      </c>
      <c r="D19" s="23" t="s">
        <v>40</v>
      </c>
      <c r="E19" s="35">
        <v>1031091</v>
      </c>
      <c r="F19" s="21">
        <v>6905</v>
      </c>
      <c r="G19" s="21">
        <v>0</v>
      </c>
      <c r="H19" s="21">
        <f t="shared" si="0"/>
        <v>1037996</v>
      </c>
    </row>
    <row r="20" spans="1:8" ht="14.25" thickBot="1" thickTop="1">
      <c r="A20" s="26">
        <v>758</v>
      </c>
      <c r="B20" s="121" t="s">
        <v>41</v>
      </c>
      <c r="C20" s="121"/>
      <c r="D20" s="121"/>
      <c r="E20" s="28">
        <v>7247756</v>
      </c>
      <c r="F20" s="28">
        <f>F21</f>
        <v>187451</v>
      </c>
      <c r="G20" s="28">
        <f>G21</f>
        <v>0</v>
      </c>
      <c r="H20" s="12">
        <f t="shared" si="0"/>
        <v>7435207</v>
      </c>
    </row>
    <row r="21" spans="1:8" ht="30.75" customHeight="1" thickTop="1">
      <c r="A21" s="37"/>
      <c r="B21" s="38">
        <v>75801</v>
      </c>
      <c r="C21" s="115" t="s">
        <v>42</v>
      </c>
      <c r="D21" s="116"/>
      <c r="E21" s="31">
        <v>4856390</v>
      </c>
      <c r="F21" s="31">
        <f>F22</f>
        <v>187451</v>
      </c>
      <c r="G21" s="31">
        <f>G22</f>
        <v>0</v>
      </c>
      <c r="H21" s="32">
        <f t="shared" si="0"/>
        <v>5043841</v>
      </c>
    </row>
    <row r="22" spans="1:8" ht="26.25" thickBot="1">
      <c r="A22" s="29"/>
      <c r="B22" s="39"/>
      <c r="C22" s="34" t="s">
        <v>43</v>
      </c>
      <c r="D22" s="40" t="s">
        <v>44</v>
      </c>
      <c r="E22" s="41">
        <v>4856390</v>
      </c>
      <c r="F22" s="21">
        <v>187451</v>
      </c>
      <c r="G22" s="21"/>
      <c r="H22" s="21">
        <f t="shared" si="0"/>
        <v>5043841</v>
      </c>
    </row>
    <row r="23" spans="1:8" ht="14.25" thickBot="1" thickTop="1">
      <c r="A23" s="27">
        <v>801</v>
      </c>
      <c r="B23" s="112" t="s">
        <v>45</v>
      </c>
      <c r="C23" s="113"/>
      <c r="D23" s="114"/>
      <c r="E23" s="11">
        <v>1307200</v>
      </c>
      <c r="F23" s="11">
        <f>F24</f>
        <v>10000</v>
      </c>
      <c r="G23" s="11">
        <f>G24</f>
        <v>0</v>
      </c>
      <c r="H23" s="12">
        <f t="shared" si="0"/>
        <v>1317200</v>
      </c>
    </row>
    <row r="24" spans="1:8" ht="13.5" thickTop="1">
      <c r="A24" s="122"/>
      <c r="B24" s="43">
        <v>80195</v>
      </c>
      <c r="C24" s="110" t="s">
        <v>46</v>
      </c>
      <c r="D24" s="111"/>
      <c r="E24" s="44">
        <v>0</v>
      </c>
      <c r="F24" s="44">
        <f>F25</f>
        <v>10000</v>
      </c>
      <c r="G24" s="44">
        <f>G25</f>
        <v>0</v>
      </c>
      <c r="H24" s="45">
        <f t="shared" si="0"/>
        <v>10000</v>
      </c>
    </row>
    <row r="25" spans="1:8" ht="51" customHeight="1" thickBot="1">
      <c r="A25" s="122"/>
      <c r="B25" s="46"/>
      <c r="C25" s="47" t="s">
        <v>47</v>
      </c>
      <c r="D25" s="58" t="s">
        <v>48</v>
      </c>
      <c r="E25" s="20">
        <v>0</v>
      </c>
      <c r="F25" s="21">
        <v>10000</v>
      </c>
      <c r="G25" s="21"/>
      <c r="H25" s="21">
        <f t="shared" si="0"/>
        <v>10000</v>
      </c>
    </row>
    <row r="26" spans="1:8" ht="14.25" thickBot="1" thickTop="1">
      <c r="A26" s="27">
        <v>851</v>
      </c>
      <c r="B26" s="120" t="s">
        <v>21</v>
      </c>
      <c r="C26" s="120"/>
      <c r="D26" s="120"/>
      <c r="E26" s="48">
        <v>210137</v>
      </c>
      <c r="F26" s="48">
        <f>F27</f>
        <v>8000</v>
      </c>
      <c r="G26" s="48">
        <f>G27</f>
        <v>0</v>
      </c>
      <c r="H26" s="12">
        <f aca="true" t="shared" si="1" ref="H26:H47">E26+F26-G26</f>
        <v>218137</v>
      </c>
    </row>
    <row r="27" spans="1:8" ht="13.5" thickTop="1">
      <c r="A27" s="13"/>
      <c r="B27" s="49">
        <v>85195</v>
      </c>
      <c r="C27" s="123" t="s">
        <v>22</v>
      </c>
      <c r="D27" s="123"/>
      <c r="E27" s="50">
        <v>210137</v>
      </c>
      <c r="F27" s="50">
        <f>F28</f>
        <v>8000</v>
      </c>
      <c r="G27" s="50">
        <f>G28</f>
        <v>0</v>
      </c>
      <c r="H27" s="51">
        <f t="shared" si="1"/>
        <v>218137</v>
      </c>
    </row>
    <row r="28" spans="1:8" ht="39" thickBot="1">
      <c r="A28" s="13"/>
      <c r="B28" s="22"/>
      <c r="C28" s="52">
        <v>6290</v>
      </c>
      <c r="D28" s="19" t="s">
        <v>49</v>
      </c>
      <c r="E28" s="53">
        <v>0</v>
      </c>
      <c r="F28" s="21">
        <v>8000</v>
      </c>
      <c r="G28" s="21"/>
      <c r="H28" s="21">
        <f t="shared" si="1"/>
        <v>8000</v>
      </c>
    </row>
    <row r="29" spans="1:8" ht="14.25" thickBot="1" thickTop="1">
      <c r="A29" s="27">
        <v>852</v>
      </c>
      <c r="B29" s="112" t="s">
        <v>50</v>
      </c>
      <c r="C29" s="113"/>
      <c r="D29" s="114"/>
      <c r="E29" s="11">
        <v>1990600</v>
      </c>
      <c r="F29" s="11">
        <f>F30+F32+F34+F37</f>
        <v>369870</v>
      </c>
      <c r="G29" s="11">
        <f>G30+G32+G34+G37</f>
        <v>66000</v>
      </c>
      <c r="H29" s="12">
        <f t="shared" si="1"/>
        <v>2294470</v>
      </c>
    </row>
    <row r="30" spans="1:8" ht="42" customHeight="1" thickTop="1">
      <c r="A30" s="42"/>
      <c r="B30" s="54">
        <v>85212</v>
      </c>
      <c r="C30" s="115" t="s">
        <v>51</v>
      </c>
      <c r="D30" s="116"/>
      <c r="E30" s="55">
        <v>1515000</v>
      </c>
      <c r="F30" s="55">
        <f>F31</f>
        <v>260000</v>
      </c>
      <c r="G30" s="55">
        <f>G31</f>
        <v>0</v>
      </c>
      <c r="H30" s="51">
        <f t="shared" si="1"/>
        <v>1775000</v>
      </c>
    </row>
    <row r="31" spans="1:8" ht="63.75">
      <c r="A31" s="42"/>
      <c r="B31" s="56"/>
      <c r="C31" s="57">
        <v>2010</v>
      </c>
      <c r="D31" s="58" t="s">
        <v>52</v>
      </c>
      <c r="E31" s="53">
        <v>1515000</v>
      </c>
      <c r="F31" s="21">
        <v>260000</v>
      </c>
      <c r="G31" s="21">
        <v>0</v>
      </c>
      <c r="H31" s="21">
        <f t="shared" si="1"/>
        <v>1775000</v>
      </c>
    </row>
    <row r="32" spans="1:8" ht="57.75" customHeight="1">
      <c r="A32" s="42"/>
      <c r="B32" s="87">
        <v>85213</v>
      </c>
      <c r="C32" s="129" t="s">
        <v>53</v>
      </c>
      <c r="D32" s="129"/>
      <c r="E32" s="95">
        <f>E33</f>
        <v>22000</v>
      </c>
      <c r="F32" s="95">
        <f>F33</f>
        <v>18700</v>
      </c>
      <c r="G32" s="95">
        <f>G33</f>
        <v>0</v>
      </c>
      <c r="H32" s="45">
        <f t="shared" si="1"/>
        <v>40700</v>
      </c>
    </row>
    <row r="33" spans="1:8" ht="63.75">
      <c r="A33" s="42"/>
      <c r="B33" s="59"/>
      <c r="C33" s="94">
        <v>2010</v>
      </c>
      <c r="D33" s="60" t="s">
        <v>52</v>
      </c>
      <c r="E33" s="96">
        <v>22000</v>
      </c>
      <c r="F33" s="25">
        <v>18700</v>
      </c>
      <c r="G33" s="25"/>
      <c r="H33" s="25">
        <f t="shared" si="1"/>
        <v>40700</v>
      </c>
    </row>
    <row r="34" spans="1:8" ht="31.5" customHeight="1">
      <c r="A34" s="42"/>
      <c r="B34" s="87">
        <v>85214</v>
      </c>
      <c r="C34" s="110" t="s">
        <v>54</v>
      </c>
      <c r="D34" s="111"/>
      <c r="E34" s="95">
        <f>E35+E36</f>
        <v>339800</v>
      </c>
      <c r="F34" s="95">
        <f>F35+F36</f>
        <v>24200</v>
      </c>
      <c r="G34" s="95">
        <f>G35+G36</f>
        <v>66000</v>
      </c>
      <c r="H34" s="45">
        <f t="shared" si="1"/>
        <v>298000</v>
      </c>
    </row>
    <row r="35" spans="1:8" ht="63.75">
      <c r="A35" s="42"/>
      <c r="B35" s="59"/>
      <c r="C35" s="52">
        <v>2010</v>
      </c>
      <c r="D35" s="58" t="s">
        <v>52</v>
      </c>
      <c r="E35" s="53">
        <v>216800</v>
      </c>
      <c r="F35" s="21">
        <v>24200</v>
      </c>
      <c r="G35" s="21"/>
      <c r="H35" s="21">
        <f t="shared" si="1"/>
        <v>241000</v>
      </c>
    </row>
    <row r="36" spans="1:8" ht="38.25">
      <c r="A36" s="42"/>
      <c r="B36" s="59"/>
      <c r="C36" s="88">
        <v>2030</v>
      </c>
      <c r="D36" s="89" t="s">
        <v>55</v>
      </c>
      <c r="E36" s="97">
        <v>123000</v>
      </c>
      <c r="F36" s="36"/>
      <c r="G36" s="36">
        <v>66000</v>
      </c>
      <c r="H36" s="36">
        <f t="shared" si="1"/>
        <v>57000</v>
      </c>
    </row>
    <row r="37" spans="1:8" ht="12.75">
      <c r="A37" s="42"/>
      <c r="B37" s="87">
        <v>85295</v>
      </c>
      <c r="C37" s="110" t="s">
        <v>22</v>
      </c>
      <c r="D37" s="111"/>
      <c r="E37" s="95">
        <f>E38</f>
        <v>0</v>
      </c>
      <c r="F37" s="95">
        <f>F38</f>
        <v>66970</v>
      </c>
      <c r="G37" s="95">
        <f>G38</f>
        <v>0</v>
      </c>
      <c r="H37" s="45">
        <f t="shared" si="1"/>
        <v>66970</v>
      </c>
    </row>
    <row r="38" spans="1:8" ht="39" thickBot="1">
      <c r="A38" s="42"/>
      <c r="B38" s="59"/>
      <c r="C38" s="94">
        <v>2030</v>
      </c>
      <c r="D38" s="60" t="s">
        <v>55</v>
      </c>
      <c r="E38" s="96">
        <v>0</v>
      </c>
      <c r="F38" s="25">
        <v>66970</v>
      </c>
      <c r="G38" s="25"/>
      <c r="H38" s="25">
        <f t="shared" si="1"/>
        <v>66970</v>
      </c>
    </row>
    <row r="39" spans="1:8" ht="14.25" thickBot="1" thickTop="1">
      <c r="A39" s="62">
        <v>854</v>
      </c>
      <c r="B39" s="112" t="s">
        <v>56</v>
      </c>
      <c r="C39" s="113"/>
      <c r="D39" s="114"/>
      <c r="E39" s="48">
        <v>6000</v>
      </c>
      <c r="F39" s="48">
        <f>F40</f>
        <v>8263</v>
      </c>
      <c r="G39" s="48">
        <f>G40</f>
        <v>0</v>
      </c>
      <c r="H39" s="12">
        <f t="shared" si="1"/>
        <v>14263</v>
      </c>
    </row>
    <row r="40" spans="1:8" ht="13.5" thickTop="1">
      <c r="A40" s="42"/>
      <c r="B40" s="49">
        <v>85401</v>
      </c>
      <c r="C40" s="115" t="s">
        <v>57</v>
      </c>
      <c r="D40" s="116"/>
      <c r="E40" s="50">
        <f>E41</f>
        <v>0</v>
      </c>
      <c r="F40" s="50">
        <f>F41</f>
        <v>8263</v>
      </c>
      <c r="G40" s="50">
        <f>G41</f>
        <v>0</v>
      </c>
      <c r="H40" s="51">
        <f t="shared" si="1"/>
        <v>8263</v>
      </c>
    </row>
    <row r="41" spans="1:8" ht="51.75" thickBot="1">
      <c r="A41" s="42"/>
      <c r="B41" s="59"/>
      <c r="C41" s="94">
        <v>2033</v>
      </c>
      <c r="D41" s="60" t="s">
        <v>58</v>
      </c>
      <c r="E41" s="96"/>
      <c r="F41" s="25">
        <v>8263</v>
      </c>
      <c r="G41" s="25"/>
      <c r="H41" s="25">
        <f t="shared" si="1"/>
        <v>8263</v>
      </c>
    </row>
    <row r="42" spans="1:8" ht="27.75" customHeight="1" thickBot="1" thickTop="1">
      <c r="A42" s="62">
        <v>900</v>
      </c>
      <c r="B42" s="112" t="s">
        <v>34</v>
      </c>
      <c r="C42" s="113"/>
      <c r="D42" s="114"/>
      <c r="E42" s="48">
        <f>E43+E45</f>
        <v>1329738</v>
      </c>
      <c r="F42" s="48">
        <f>F43+F45</f>
        <v>170794</v>
      </c>
      <c r="G42" s="48">
        <f>G43+G45</f>
        <v>0</v>
      </c>
      <c r="H42" s="12">
        <f t="shared" si="1"/>
        <v>1500532</v>
      </c>
    </row>
    <row r="43" spans="1:8" ht="13.5" thickTop="1">
      <c r="A43" s="42"/>
      <c r="B43" s="49">
        <v>90001</v>
      </c>
      <c r="C43" s="115" t="s">
        <v>23</v>
      </c>
      <c r="D43" s="116"/>
      <c r="E43" s="50">
        <v>1329738</v>
      </c>
      <c r="F43" s="51">
        <f>F44</f>
        <v>160794</v>
      </c>
      <c r="G43" s="51">
        <f>G44</f>
        <v>0</v>
      </c>
      <c r="H43" s="51">
        <f t="shared" si="1"/>
        <v>1490532</v>
      </c>
    </row>
    <row r="44" spans="1:8" ht="65.25" customHeight="1">
      <c r="A44" s="42"/>
      <c r="B44" s="59"/>
      <c r="C44" s="94">
        <v>6292</v>
      </c>
      <c r="D44" s="60" t="s">
        <v>120</v>
      </c>
      <c r="E44" s="96"/>
      <c r="F44" s="25">
        <v>160794</v>
      </c>
      <c r="G44" s="25"/>
      <c r="H44" s="25">
        <f t="shared" si="1"/>
        <v>160794</v>
      </c>
    </row>
    <row r="45" spans="1:8" ht="18.75" customHeight="1">
      <c r="A45" s="42"/>
      <c r="B45" s="87">
        <v>90004</v>
      </c>
      <c r="C45" s="110" t="s">
        <v>59</v>
      </c>
      <c r="D45" s="111"/>
      <c r="E45" s="95">
        <f>E46</f>
        <v>0</v>
      </c>
      <c r="F45" s="95">
        <f>F46</f>
        <v>10000</v>
      </c>
      <c r="G45" s="95">
        <f>G46</f>
        <v>0</v>
      </c>
      <c r="H45" s="45">
        <f t="shared" si="1"/>
        <v>10000</v>
      </c>
    </row>
    <row r="46" spans="1:8" ht="51.75" thickBot="1">
      <c r="A46" s="42"/>
      <c r="B46" s="59" t="s">
        <v>0</v>
      </c>
      <c r="C46" s="98">
        <v>2700</v>
      </c>
      <c r="D46" s="99" t="s">
        <v>106</v>
      </c>
      <c r="E46" s="100">
        <v>0</v>
      </c>
      <c r="F46" s="101">
        <v>10000</v>
      </c>
      <c r="G46" s="101"/>
      <c r="H46" s="101">
        <f t="shared" si="1"/>
        <v>10000</v>
      </c>
    </row>
    <row r="47" spans="1:8" ht="14.25" thickBot="1" thickTop="1">
      <c r="A47" s="62"/>
      <c r="B47" s="63"/>
      <c r="C47" s="63"/>
      <c r="D47" s="64" t="s">
        <v>24</v>
      </c>
      <c r="E47" s="65">
        <f>E42+E39+E29+E26+E23+E20+E17+E14</f>
        <v>17722235</v>
      </c>
      <c r="F47" s="65">
        <f>F42+F39+F29+F26+F23+F20+F17+F14</f>
        <v>801283</v>
      </c>
      <c r="G47" s="65">
        <f>G42+G39+G29+G26+G23+G20+G17+G14</f>
        <v>66000</v>
      </c>
      <c r="H47" s="66">
        <f t="shared" si="1"/>
        <v>18457518</v>
      </c>
    </row>
    <row r="48" spans="1:8" ht="13.5" thickTop="1">
      <c r="A48" s="67"/>
      <c r="B48" s="67"/>
      <c r="C48" s="68"/>
      <c r="D48" s="69"/>
      <c r="E48" s="70"/>
      <c r="F48" s="71"/>
      <c r="G48" s="71"/>
      <c r="H48" s="71"/>
    </row>
    <row r="49" spans="1:8" ht="12.75">
      <c r="A49" s="72"/>
      <c r="B49" s="1"/>
      <c r="C49" s="2"/>
      <c r="D49" s="3"/>
      <c r="E49" s="4"/>
      <c r="F49" s="71"/>
      <c r="G49" s="71"/>
      <c r="H49" s="71"/>
    </row>
    <row r="50" spans="1:8" ht="12.75">
      <c r="A50" s="72"/>
      <c r="B50" s="1"/>
      <c r="C50" s="2"/>
      <c r="D50" s="3"/>
      <c r="E50" s="4"/>
      <c r="F50" s="71"/>
      <c r="G50" s="71"/>
      <c r="H50" s="71"/>
    </row>
    <row r="51" spans="1:8" ht="12.75">
      <c r="A51" s="72"/>
      <c r="B51" s="1"/>
      <c r="C51" s="2"/>
      <c r="D51" s="3"/>
      <c r="E51" s="4"/>
      <c r="F51" s="71"/>
      <c r="G51" s="71"/>
      <c r="H51" s="71"/>
    </row>
    <row r="52" spans="1:8" ht="12.75">
      <c r="A52" s="72"/>
      <c r="B52" s="1"/>
      <c r="C52" s="2"/>
      <c r="D52" s="3"/>
      <c r="E52" s="4"/>
      <c r="F52" s="71"/>
      <c r="G52" s="71"/>
      <c r="H52" s="71"/>
    </row>
    <row r="53" spans="1:8" ht="12.75">
      <c r="A53" s="117" t="s">
        <v>25</v>
      </c>
      <c r="B53" s="117"/>
      <c r="C53" s="117"/>
      <c r="D53" s="117"/>
      <c r="E53" s="117"/>
      <c r="F53" s="117"/>
      <c r="G53" s="117"/>
      <c r="H53" s="117"/>
    </row>
    <row r="54" spans="1:8" ht="12.75">
      <c r="A54" s="117" t="s">
        <v>117</v>
      </c>
      <c r="B54" s="117"/>
      <c r="C54" s="117"/>
      <c r="D54" s="117"/>
      <c r="E54" s="117"/>
      <c r="F54" s="117"/>
      <c r="G54" s="117"/>
      <c r="H54" s="117"/>
    </row>
    <row r="55" spans="1:8" ht="12.75">
      <c r="A55" s="118" t="s">
        <v>2</v>
      </c>
      <c r="B55" s="118"/>
      <c r="C55" s="118"/>
      <c r="D55" s="118"/>
      <c r="E55" s="118"/>
      <c r="F55" s="118"/>
      <c r="G55" s="118"/>
      <c r="H55" s="118"/>
    </row>
    <row r="56" spans="1:8" ht="12.75">
      <c r="A56" s="118" t="s">
        <v>35</v>
      </c>
      <c r="B56" s="118"/>
      <c r="C56" s="118"/>
      <c r="D56" s="118"/>
      <c r="E56" s="118"/>
      <c r="F56" s="118"/>
      <c r="G56" s="118"/>
      <c r="H56" s="118"/>
    </row>
    <row r="57" spans="1:8" ht="12.75">
      <c r="A57" s="118" t="s">
        <v>118</v>
      </c>
      <c r="B57" s="118"/>
      <c r="C57" s="118"/>
      <c r="D57" s="118"/>
      <c r="E57" s="118"/>
      <c r="F57" s="118"/>
      <c r="G57" s="118"/>
      <c r="H57" s="118"/>
    </row>
    <row r="58" spans="1:8" ht="12.75">
      <c r="A58" s="118" t="s">
        <v>119</v>
      </c>
      <c r="B58" s="118"/>
      <c r="C58" s="118"/>
      <c r="D58" s="118"/>
      <c r="E58" s="118"/>
      <c r="F58" s="118"/>
      <c r="G58" s="118"/>
      <c r="H58" s="118"/>
    </row>
    <row r="59" spans="1:8" ht="12.75">
      <c r="A59" s="118" t="s">
        <v>114</v>
      </c>
      <c r="B59" s="118"/>
      <c r="C59" s="118"/>
      <c r="D59" s="118"/>
      <c r="E59" s="118"/>
      <c r="F59" s="118"/>
      <c r="G59" s="118"/>
      <c r="H59" s="118"/>
    </row>
    <row r="60" spans="1:8" ht="12.75">
      <c r="A60" s="118" t="s">
        <v>0</v>
      </c>
      <c r="B60" s="118"/>
      <c r="C60" s="118"/>
      <c r="D60" s="118"/>
      <c r="E60" s="118"/>
      <c r="F60" s="118"/>
      <c r="G60" s="118"/>
      <c r="H60" s="118"/>
    </row>
    <row r="61" spans="1:8" ht="12.75">
      <c r="A61" s="73"/>
      <c r="B61" s="73"/>
      <c r="C61" s="73"/>
      <c r="D61" s="73"/>
      <c r="E61" s="74"/>
      <c r="F61" s="71"/>
      <c r="G61" s="71"/>
      <c r="H61" s="71"/>
    </row>
    <row r="62" spans="1:8" ht="12.75">
      <c r="A62" s="124" t="s">
        <v>26</v>
      </c>
      <c r="B62" s="124"/>
      <c r="C62" s="124"/>
      <c r="D62" s="124"/>
      <c r="E62" s="124"/>
      <c r="F62" s="124"/>
      <c r="G62" s="124"/>
      <c r="H62" s="124"/>
    </row>
    <row r="63" spans="1:8" ht="12.75">
      <c r="A63" s="124" t="s">
        <v>27</v>
      </c>
      <c r="B63" s="124"/>
      <c r="C63" s="124"/>
      <c r="D63" s="124"/>
      <c r="E63" s="124"/>
      <c r="F63" s="124"/>
      <c r="G63" s="124"/>
      <c r="H63" s="124"/>
    </row>
    <row r="64" spans="1:8" ht="12.75">
      <c r="A64" s="73"/>
      <c r="B64" s="73"/>
      <c r="C64" s="73"/>
      <c r="D64" s="73"/>
      <c r="E64" s="74"/>
      <c r="F64" s="71"/>
      <c r="G64" s="71"/>
      <c r="H64" s="71"/>
    </row>
    <row r="65" spans="1:8" ht="26.25" thickBot="1">
      <c r="A65" s="75" t="s">
        <v>6</v>
      </c>
      <c r="B65" s="75" t="s">
        <v>7</v>
      </c>
      <c r="C65" s="75"/>
      <c r="D65" s="75" t="s">
        <v>28</v>
      </c>
      <c r="E65" s="76" t="s">
        <v>29</v>
      </c>
      <c r="F65" s="77" t="s">
        <v>30</v>
      </c>
      <c r="G65" s="77" t="s">
        <v>31</v>
      </c>
      <c r="H65" s="77" t="s">
        <v>13</v>
      </c>
    </row>
    <row r="66" spans="1:8" ht="14.25" thickBot="1" thickTop="1">
      <c r="A66" s="78" t="s">
        <v>14</v>
      </c>
      <c r="B66" s="112" t="s">
        <v>15</v>
      </c>
      <c r="C66" s="113"/>
      <c r="D66" s="114"/>
      <c r="E66" s="11">
        <v>4114396</v>
      </c>
      <c r="F66" s="11">
        <f>F67+F69</f>
        <v>47300</v>
      </c>
      <c r="G66" s="11">
        <f>G67+G69</f>
        <v>0</v>
      </c>
      <c r="H66" s="79">
        <f>E66+F66-G66</f>
        <v>4161696</v>
      </c>
    </row>
    <row r="67" spans="1:8" ht="13.5" thickTop="1">
      <c r="A67" s="80"/>
      <c r="B67" s="102" t="s">
        <v>60</v>
      </c>
      <c r="C67" s="110" t="s">
        <v>61</v>
      </c>
      <c r="D67" s="111"/>
      <c r="E67" s="44">
        <v>50000</v>
      </c>
      <c r="F67" s="44">
        <f>F68</f>
        <v>3300</v>
      </c>
      <c r="G67" s="44">
        <f>G68</f>
        <v>0</v>
      </c>
      <c r="H67" s="81">
        <f aca="true" t="shared" si="2" ref="H67:H91">E67+F67-G67</f>
        <v>53300</v>
      </c>
    </row>
    <row r="68" spans="1:8" ht="12.75">
      <c r="A68" s="80"/>
      <c r="B68" s="80"/>
      <c r="C68" s="57">
        <v>4300</v>
      </c>
      <c r="D68" s="82" t="s">
        <v>62</v>
      </c>
      <c r="E68" s="20">
        <v>40000</v>
      </c>
      <c r="F68" s="83">
        <v>3300</v>
      </c>
      <c r="G68" s="83"/>
      <c r="H68" s="83">
        <f t="shared" si="2"/>
        <v>43300</v>
      </c>
    </row>
    <row r="69" spans="1:8" ht="31.5" customHeight="1">
      <c r="A69" s="80"/>
      <c r="B69" s="102" t="s">
        <v>16</v>
      </c>
      <c r="C69" s="110" t="s">
        <v>63</v>
      </c>
      <c r="D69" s="111"/>
      <c r="E69" s="44">
        <v>1721067</v>
      </c>
      <c r="F69" s="44">
        <f>F70+F71</f>
        <v>44000</v>
      </c>
      <c r="G69" s="44">
        <f>G70+G71</f>
        <v>0</v>
      </c>
      <c r="H69" s="81">
        <f t="shared" si="2"/>
        <v>1765067</v>
      </c>
    </row>
    <row r="70" spans="1:8" ht="51">
      <c r="A70" s="80"/>
      <c r="B70" s="80"/>
      <c r="C70" s="57">
        <v>6050</v>
      </c>
      <c r="D70" s="82" t="s">
        <v>64</v>
      </c>
      <c r="E70" s="20">
        <v>35000</v>
      </c>
      <c r="F70" s="83">
        <v>4000</v>
      </c>
      <c r="G70" s="83">
        <v>0</v>
      </c>
      <c r="H70" s="83">
        <f t="shared" si="2"/>
        <v>39000</v>
      </c>
    </row>
    <row r="71" spans="1:8" ht="13.5" thickBot="1">
      <c r="A71" s="80"/>
      <c r="B71" s="80"/>
      <c r="C71" s="57">
        <v>6050</v>
      </c>
      <c r="D71" s="82" t="s">
        <v>65</v>
      </c>
      <c r="E71" s="20">
        <v>0</v>
      </c>
      <c r="F71" s="83">
        <v>40000</v>
      </c>
      <c r="G71" s="83"/>
      <c r="H71" s="83">
        <f t="shared" si="2"/>
        <v>40000</v>
      </c>
    </row>
    <row r="72" spans="1:8" ht="14.25" thickBot="1" thickTop="1">
      <c r="A72" s="27">
        <v>600</v>
      </c>
      <c r="B72" s="112" t="s">
        <v>17</v>
      </c>
      <c r="C72" s="113"/>
      <c r="D72" s="114"/>
      <c r="E72" s="11">
        <v>2170200</v>
      </c>
      <c r="F72" s="11">
        <f>F73</f>
        <v>393413</v>
      </c>
      <c r="G72" s="11">
        <f>G73</f>
        <v>0</v>
      </c>
      <c r="H72" s="79">
        <f t="shared" si="2"/>
        <v>2563613</v>
      </c>
    </row>
    <row r="73" spans="1:8" ht="13.5" thickTop="1">
      <c r="A73" s="84"/>
      <c r="B73" s="85">
        <v>60016</v>
      </c>
      <c r="C73" s="115" t="s">
        <v>32</v>
      </c>
      <c r="D73" s="116"/>
      <c r="E73" s="55">
        <v>2170200</v>
      </c>
      <c r="F73" s="55">
        <f>F74+F75+F76+F77</f>
        <v>393413</v>
      </c>
      <c r="G73" s="55">
        <f>G74+G75+G76+G77</f>
        <v>0</v>
      </c>
      <c r="H73" s="86">
        <f t="shared" si="2"/>
        <v>2563613</v>
      </c>
    </row>
    <row r="74" spans="1:8" ht="12.75">
      <c r="A74" s="84"/>
      <c r="B74" s="84"/>
      <c r="C74" s="52">
        <v>4300</v>
      </c>
      <c r="D74" s="58" t="s">
        <v>66</v>
      </c>
      <c r="E74" s="20">
        <v>30000</v>
      </c>
      <c r="F74" s="83">
        <v>42913</v>
      </c>
      <c r="G74" s="83">
        <v>0</v>
      </c>
      <c r="H74" s="83">
        <f t="shared" si="2"/>
        <v>72913</v>
      </c>
    </row>
    <row r="75" spans="1:8" ht="12.75">
      <c r="A75" s="84"/>
      <c r="B75" s="84"/>
      <c r="C75" s="88">
        <v>4430</v>
      </c>
      <c r="D75" s="89" t="s">
        <v>68</v>
      </c>
      <c r="E75" s="24">
        <v>0</v>
      </c>
      <c r="F75" s="90">
        <v>500</v>
      </c>
      <c r="G75" s="90"/>
      <c r="H75" s="83">
        <f t="shared" si="2"/>
        <v>500</v>
      </c>
    </row>
    <row r="76" spans="1:8" ht="12.75">
      <c r="A76" s="84"/>
      <c r="B76" s="84"/>
      <c r="C76" s="88">
        <v>6050</v>
      </c>
      <c r="D76" s="89" t="s">
        <v>69</v>
      </c>
      <c r="E76" s="24"/>
      <c r="F76" s="90">
        <v>40000</v>
      </c>
      <c r="G76" s="90"/>
      <c r="H76" s="83">
        <f t="shared" si="2"/>
        <v>40000</v>
      </c>
    </row>
    <row r="77" spans="1:8" ht="39" thickBot="1">
      <c r="A77" s="84"/>
      <c r="B77" s="84"/>
      <c r="C77" s="88">
        <v>6050</v>
      </c>
      <c r="D77" s="89" t="s">
        <v>67</v>
      </c>
      <c r="E77" s="24">
        <v>150000</v>
      </c>
      <c r="F77" s="90">
        <v>310000</v>
      </c>
      <c r="G77" s="90"/>
      <c r="H77" s="90">
        <f t="shared" si="2"/>
        <v>460000</v>
      </c>
    </row>
    <row r="78" spans="1:8" ht="14.25" thickBot="1" thickTop="1">
      <c r="A78" s="27">
        <v>700</v>
      </c>
      <c r="B78" s="112" t="s">
        <v>70</v>
      </c>
      <c r="C78" s="113"/>
      <c r="D78" s="114"/>
      <c r="E78" s="11">
        <v>220000</v>
      </c>
      <c r="F78" s="11">
        <f>F79</f>
        <v>25000</v>
      </c>
      <c r="G78" s="11">
        <f>G79</f>
        <v>0</v>
      </c>
      <c r="H78" s="79">
        <f t="shared" si="2"/>
        <v>245000</v>
      </c>
    </row>
    <row r="79" spans="1:8" ht="30" customHeight="1" thickTop="1">
      <c r="A79" s="125"/>
      <c r="B79" s="30">
        <v>70005</v>
      </c>
      <c r="C79" s="110" t="s">
        <v>19</v>
      </c>
      <c r="D79" s="111"/>
      <c r="E79" s="44">
        <v>220000</v>
      </c>
      <c r="F79" s="44">
        <f>F80+F81+F82</f>
        <v>25000</v>
      </c>
      <c r="G79" s="44">
        <f>G80+G81</f>
        <v>0</v>
      </c>
      <c r="H79" s="81">
        <f t="shared" si="2"/>
        <v>245000</v>
      </c>
    </row>
    <row r="80" spans="1:8" ht="38.25">
      <c r="A80" s="125"/>
      <c r="B80" s="91"/>
      <c r="C80" s="52">
        <v>4210</v>
      </c>
      <c r="D80" s="19" t="s">
        <v>108</v>
      </c>
      <c r="E80" s="20">
        <v>80000</v>
      </c>
      <c r="F80" s="83">
        <v>0</v>
      </c>
      <c r="G80" s="83">
        <v>0</v>
      </c>
      <c r="H80" s="83">
        <f t="shared" si="2"/>
        <v>80000</v>
      </c>
    </row>
    <row r="81" spans="1:8" ht="12.75">
      <c r="A81" s="125"/>
      <c r="B81" s="91"/>
      <c r="C81" s="52">
        <v>4300</v>
      </c>
      <c r="D81" s="19" t="s">
        <v>71</v>
      </c>
      <c r="E81" s="20">
        <v>50000</v>
      </c>
      <c r="F81" s="83">
        <v>15000</v>
      </c>
      <c r="G81" s="83">
        <v>0</v>
      </c>
      <c r="H81" s="83">
        <f t="shared" si="2"/>
        <v>65000</v>
      </c>
    </row>
    <row r="82" spans="1:8" ht="26.25" thickBot="1">
      <c r="A82" s="106"/>
      <c r="B82" s="22"/>
      <c r="C82" s="52">
        <v>6060</v>
      </c>
      <c r="D82" s="19" t="s">
        <v>107</v>
      </c>
      <c r="E82" s="53">
        <v>0</v>
      </c>
      <c r="F82" s="83">
        <v>10000</v>
      </c>
      <c r="G82" s="83">
        <v>0</v>
      </c>
      <c r="H82" s="83">
        <f t="shared" si="2"/>
        <v>10000</v>
      </c>
    </row>
    <row r="83" spans="1:8" ht="14.25" thickBot="1" thickTop="1">
      <c r="A83" s="27">
        <v>710</v>
      </c>
      <c r="B83" s="112" t="s">
        <v>72</v>
      </c>
      <c r="C83" s="126"/>
      <c r="D83" s="127"/>
      <c r="E83" s="108">
        <v>82000</v>
      </c>
      <c r="F83" s="108">
        <f>F84</f>
        <v>2000</v>
      </c>
      <c r="G83" s="108">
        <f>G84</f>
        <v>0</v>
      </c>
      <c r="H83" s="109">
        <f t="shared" si="2"/>
        <v>84000</v>
      </c>
    </row>
    <row r="84" spans="1:8" ht="13.5" thickTop="1">
      <c r="A84" s="13"/>
      <c r="B84" s="87">
        <v>71035</v>
      </c>
      <c r="C84" s="110" t="s">
        <v>73</v>
      </c>
      <c r="D84" s="111"/>
      <c r="E84" s="44">
        <v>2000</v>
      </c>
      <c r="F84" s="44">
        <f>F85</f>
        <v>2000</v>
      </c>
      <c r="G84" s="44">
        <f>G85</f>
        <v>0</v>
      </c>
      <c r="H84" s="81">
        <f t="shared" si="2"/>
        <v>4000</v>
      </c>
    </row>
    <row r="85" spans="1:8" ht="13.5" thickBot="1">
      <c r="A85" s="13"/>
      <c r="B85" s="75"/>
      <c r="C85" s="92">
        <v>4300</v>
      </c>
      <c r="D85" s="19" t="s">
        <v>71</v>
      </c>
      <c r="E85" s="24">
        <v>1500</v>
      </c>
      <c r="F85" s="83">
        <v>2000</v>
      </c>
      <c r="G85" s="83"/>
      <c r="H85" s="83">
        <f t="shared" si="2"/>
        <v>3500</v>
      </c>
    </row>
    <row r="86" spans="1:8" ht="14.25" thickBot="1" thickTop="1">
      <c r="A86" s="27">
        <v>750</v>
      </c>
      <c r="B86" s="112" t="s">
        <v>74</v>
      </c>
      <c r="C86" s="113"/>
      <c r="D86" s="114"/>
      <c r="E86" s="11">
        <v>2210000</v>
      </c>
      <c r="F86" s="11">
        <f>F87+F90</f>
        <v>32000</v>
      </c>
      <c r="G86" s="11">
        <f>G87+G90</f>
        <v>0</v>
      </c>
      <c r="H86" s="79">
        <f t="shared" si="2"/>
        <v>2242000</v>
      </c>
    </row>
    <row r="87" spans="1:8" ht="13.5" thickTop="1">
      <c r="A87" s="128"/>
      <c r="B87" s="30">
        <v>75023</v>
      </c>
      <c r="C87" s="115" t="s">
        <v>75</v>
      </c>
      <c r="D87" s="116"/>
      <c r="E87" s="55">
        <v>1574300</v>
      </c>
      <c r="F87" s="55">
        <f>F88+F89</f>
        <v>10000</v>
      </c>
      <c r="G87" s="55">
        <f>G88+G89</f>
        <v>0</v>
      </c>
      <c r="H87" s="86">
        <f t="shared" si="2"/>
        <v>1584300</v>
      </c>
    </row>
    <row r="88" spans="1:8" ht="12.75">
      <c r="A88" s="128"/>
      <c r="B88" s="91"/>
      <c r="C88" s="93">
        <v>4210</v>
      </c>
      <c r="D88" s="19" t="s">
        <v>76</v>
      </c>
      <c r="E88" s="24">
        <v>116600</v>
      </c>
      <c r="F88" s="83">
        <v>4000</v>
      </c>
      <c r="G88" s="83"/>
      <c r="H88" s="83">
        <f t="shared" si="2"/>
        <v>120600</v>
      </c>
    </row>
    <row r="89" spans="1:8" ht="12.75">
      <c r="A89" s="128"/>
      <c r="B89" s="91"/>
      <c r="C89" s="93">
        <v>4270</v>
      </c>
      <c r="D89" s="104" t="s">
        <v>88</v>
      </c>
      <c r="E89" s="24">
        <v>15000</v>
      </c>
      <c r="F89" s="107">
        <v>6000</v>
      </c>
      <c r="G89" s="107"/>
      <c r="H89" s="83">
        <f t="shared" si="2"/>
        <v>21000</v>
      </c>
    </row>
    <row r="90" spans="1:8" ht="62.25" customHeight="1">
      <c r="A90" s="128"/>
      <c r="B90" s="87">
        <v>75095</v>
      </c>
      <c r="C90" s="110" t="s">
        <v>77</v>
      </c>
      <c r="D90" s="111"/>
      <c r="E90" s="44">
        <v>349000</v>
      </c>
      <c r="F90" s="44">
        <f>F91</f>
        <v>22000</v>
      </c>
      <c r="G90" s="44">
        <f>G91</f>
        <v>0</v>
      </c>
      <c r="H90" s="81">
        <f t="shared" si="2"/>
        <v>371000</v>
      </c>
    </row>
    <row r="91" spans="1:8" ht="26.25" thickBot="1">
      <c r="A91" s="128"/>
      <c r="B91" s="13"/>
      <c r="C91" s="94">
        <v>4210</v>
      </c>
      <c r="D91" s="60" t="s">
        <v>78</v>
      </c>
      <c r="E91" s="61">
        <v>52000</v>
      </c>
      <c r="F91" s="90">
        <v>22000</v>
      </c>
      <c r="G91" s="90">
        <v>0</v>
      </c>
      <c r="H91" s="90">
        <f t="shared" si="2"/>
        <v>74000</v>
      </c>
    </row>
    <row r="92" spans="1:8" ht="24.75" customHeight="1" thickBot="1" thickTop="1">
      <c r="A92" s="27">
        <v>754</v>
      </c>
      <c r="B92" s="120" t="s">
        <v>79</v>
      </c>
      <c r="C92" s="120"/>
      <c r="D92" s="120"/>
      <c r="E92" s="48">
        <v>101000</v>
      </c>
      <c r="F92" s="79">
        <f>F93</f>
        <v>5000</v>
      </c>
      <c r="G92" s="79">
        <f>G93</f>
        <v>0</v>
      </c>
      <c r="H92" s="79">
        <f aca="true" t="shared" si="3" ref="H92:H113">E92+F92-G92</f>
        <v>106000</v>
      </c>
    </row>
    <row r="93" spans="1:8" ht="13.5" thickTop="1">
      <c r="A93" s="130"/>
      <c r="B93" s="49">
        <v>75412</v>
      </c>
      <c r="C93" s="123" t="s">
        <v>80</v>
      </c>
      <c r="D93" s="123"/>
      <c r="E93" s="50">
        <v>100000</v>
      </c>
      <c r="F93" s="103">
        <f>F94</f>
        <v>5000</v>
      </c>
      <c r="G93" s="103">
        <f>G94</f>
        <v>0</v>
      </c>
      <c r="H93" s="103">
        <f t="shared" si="3"/>
        <v>105000</v>
      </c>
    </row>
    <row r="94" spans="1:8" ht="13.5" thickBot="1">
      <c r="A94" s="128"/>
      <c r="B94" s="75"/>
      <c r="C94" s="88">
        <v>4210</v>
      </c>
      <c r="D94" s="89" t="s">
        <v>76</v>
      </c>
      <c r="E94" s="97">
        <v>27800</v>
      </c>
      <c r="F94" s="90">
        <v>5000</v>
      </c>
      <c r="G94" s="90"/>
      <c r="H94" s="90">
        <f t="shared" si="3"/>
        <v>32800</v>
      </c>
    </row>
    <row r="95" spans="1:8" ht="14.25" thickBot="1" thickTop="1">
      <c r="A95" s="27">
        <v>801</v>
      </c>
      <c r="B95" s="120" t="s">
        <v>45</v>
      </c>
      <c r="C95" s="120"/>
      <c r="D95" s="120"/>
      <c r="E95" s="48">
        <v>8124800</v>
      </c>
      <c r="F95" s="79">
        <f>F96+F98+F101+F105+F109</f>
        <v>375000</v>
      </c>
      <c r="G95" s="79">
        <f>G96+G98+G101+G105+G109</f>
        <v>20000</v>
      </c>
      <c r="H95" s="79">
        <f t="shared" si="3"/>
        <v>8479800</v>
      </c>
    </row>
    <row r="96" spans="1:8" ht="13.5" thickTop="1">
      <c r="A96" s="13"/>
      <c r="B96" s="49">
        <v>80101</v>
      </c>
      <c r="C96" s="123" t="s">
        <v>81</v>
      </c>
      <c r="D96" s="123"/>
      <c r="E96" s="50">
        <v>3196000</v>
      </c>
      <c r="F96" s="103">
        <f>F97</f>
        <v>5000</v>
      </c>
      <c r="G96" s="103">
        <f>G97</f>
        <v>0</v>
      </c>
      <c r="H96" s="103">
        <f t="shared" si="3"/>
        <v>3201000</v>
      </c>
    </row>
    <row r="97" spans="1:8" ht="12.75">
      <c r="A97" s="13"/>
      <c r="B97" s="13"/>
      <c r="C97" s="52">
        <v>4300</v>
      </c>
      <c r="D97" s="58" t="s">
        <v>62</v>
      </c>
      <c r="E97" s="53">
        <v>60000</v>
      </c>
      <c r="F97" s="83">
        <v>5000</v>
      </c>
      <c r="G97" s="83"/>
      <c r="H97" s="83">
        <f t="shared" si="3"/>
        <v>65000</v>
      </c>
    </row>
    <row r="98" spans="1:8" ht="30" customHeight="1">
      <c r="A98" s="13"/>
      <c r="B98" s="87">
        <v>80104</v>
      </c>
      <c r="C98" s="110" t="s">
        <v>82</v>
      </c>
      <c r="D98" s="111"/>
      <c r="E98" s="95">
        <v>318500</v>
      </c>
      <c r="F98" s="81">
        <f>F99+F100</f>
        <v>5000</v>
      </c>
      <c r="G98" s="81">
        <f>G99+G100</f>
        <v>0</v>
      </c>
      <c r="H98" s="81">
        <f t="shared" si="3"/>
        <v>323500</v>
      </c>
    </row>
    <row r="99" spans="1:8" ht="12.75">
      <c r="A99" s="13"/>
      <c r="B99" s="13"/>
      <c r="C99" s="52">
        <v>4210</v>
      </c>
      <c r="D99" s="19" t="s">
        <v>76</v>
      </c>
      <c r="E99" s="53"/>
      <c r="F99" s="83">
        <v>1400</v>
      </c>
      <c r="G99" s="83"/>
      <c r="H99" s="83">
        <f t="shared" si="3"/>
        <v>1400</v>
      </c>
    </row>
    <row r="100" spans="1:8" ht="12.75">
      <c r="A100" s="13"/>
      <c r="B100" s="13"/>
      <c r="C100" s="52">
        <v>4300</v>
      </c>
      <c r="D100" s="58" t="s">
        <v>71</v>
      </c>
      <c r="E100" s="53"/>
      <c r="F100" s="83">
        <v>3600</v>
      </c>
      <c r="G100" s="83"/>
      <c r="H100" s="83">
        <f t="shared" si="3"/>
        <v>3600</v>
      </c>
    </row>
    <row r="101" spans="1:8" ht="12.75">
      <c r="A101" s="13"/>
      <c r="B101" s="87">
        <v>80110</v>
      </c>
      <c r="C101" s="110" t="s">
        <v>33</v>
      </c>
      <c r="D101" s="111"/>
      <c r="E101" s="95">
        <v>3784700</v>
      </c>
      <c r="F101" s="81">
        <f>F102+F103+F104</f>
        <v>190000</v>
      </c>
      <c r="G101" s="81">
        <f>G102+G103+G104</f>
        <v>0</v>
      </c>
      <c r="H101" s="81">
        <f t="shared" si="3"/>
        <v>3974700</v>
      </c>
    </row>
    <row r="102" spans="1:8" ht="38.25">
      <c r="A102" s="13"/>
      <c r="B102" s="13"/>
      <c r="C102" s="52">
        <v>6050</v>
      </c>
      <c r="D102" s="58" t="s">
        <v>83</v>
      </c>
      <c r="E102" s="53">
        <v>357000</v>
      </c>
      <c r="F102" s="83">
        <v>90000</v>
      </c>
      <c r="G102" s="83"/>
      <c r="H102" s="83">
        <f t="shared" si="3"/>
        <v>447000</v>
      </c>
    </row>
    <row r="103" spans="1:8" ht="38.25">
      <c r="A103" s="13"/>
      <c r="B103" s="13"/>
      <c r="C103" s="52">
        <v>6050</v>
      </c>
      <c r="D103" s="58" t="s">
        <v>84</v>
      </c>
      <c r="E103" s="53">
        <v>442000</v>
      </c>
      <c r="F103" s="83">
        <v>90000</v>
      </c>
      <c r="G103" s="83"/>
      <c r="H103" s="83">
        <f t="shared" si="3"/>
        <v>532000</v>
      </c>
    </row>
    <row r="104" spans="1:8" ht="25.5">
      <c r="A104" s="13"/>
      <c r="B104" s="13"/>
      <c r="C104" s="52">
        <v>6050</v>
      </c>
      <c r="D104" s="58" t="s">
        <v>85</v>
      </c>
      <c r="E104" s="53"/>
      <c r="F104" s="83">
        <v>10000</v>
      </c>
      <c r="G104" s="83"/>
      <c r="H104" s="83">
        <f t="shared" si="3"/>
        <v>10000</v>
      </c>
    </row>
    <row r="105" spans="1:8" ht="12.75">
      <c r="A105" s="13"/>
      <c r="B105" s="87">
        <v>80113</v>
      </c>
      <c r="C105" s="110" t="s">
        <v>86</v>
      </c>
      <c r="D105" s="111"/>
      <c r="E105" s="95">
        <v>565000</v>
      </c>
      <c r="F105" s="81">
        <f>F106+F107+F108</f>
        <v>165000</v>
      </c>
      <c r="G105" s="81">
        <f>G106+G107+G108</f>
        <v>15000</v>
      </c>
      <c r="H105" s="81">
        <f t="shared" si="3"/>
        <v>715000</v>
      </c>
    </row>
    <row r="106" spans="1:8" ht="12.75">
      <c r="A106" s="13"/>
      <c r="B106" s="13"/>
      <c r="C106" s="57">
        <v>4270</v>
      </c>
      <c r="D106" s="104" t="s">
        <v>88</v>
      </c>
      <c r="E106" s="53">
        <v>65000</v>
      </c>
      <c r="F106" s="83"/>
      <c r="G106" s="83">
        <v>15000</v>
      </c>
      <c r="H106" s="83">
        <f t="shared" si="3"/>
        <v>50000</v>
      </c>
    </row>
    <row r="107" spans="1:8" ht="25.5">
      <c r="A107" s="13"/>
      <c r="B107" s="13"/>
      <c r="C107" s="52">
        <v>6050</v>
      </c>
      <c r="D107" s="58" t="s">
        <v>87</v>
      </c>
      <c r="E107" s="53"/>
      <c r="F107" s="83">
        <v>150000</v>
      </c>
      <c r="G107" s="83"/>
      <c r="H107" s="83">
        <f t="shared" si="3"/>
        <v>150000</v>
      </c>
    </row>
    <row r="108" spans="1:8" ht="38.25">
      <c r="A108" s="13"/>
      <c r="B108" s="13"/>
      <c r="C108" s="52">
        <v>6060</v>
      </c>
      <c r="D108" s="58" t="s">
        <v>104</v>
      </c>
      <c r="E108" s="53"/>
      <c r="F108" s="83">
        <v>15000</v>
      </c>
      <c r="G108" s="83"/>
      <c r="H108" s="83">
        <f t="shared" si="3"/>
        <v>15000</v>
      </c>
    </row>
    <row r="109" spans="1:8" ht="66.75" customHeight="1">
      <c r="A109" s="13"/>
      <c r="B109" s="87">
        <v>80195</v>
      </c>
      <c r="C109" s="110" t="s">
        <v>89</v>
      </c>
      <c r="D109" s="111"/>
      <c r="E109" s="95">
        <v>63600</v>
      </c>
      <c r="F109" s="81">
        <f>F110</f>
        <v>10000</v>
      </c>
      <c r="G109" s="81">
        <f>G110</f>
        <v>5000</v>
      </c>
      <c r="H109" s="81">
        <f t="shared" si="3"/>
        <v>68600</v>
      </c>
    </row>
    <row r="110" spans="1:8" ht="13.5" thickBot="1">
      <c r="A110" s="13"/>
      <c r="B110" s="13"/>
      <c r="C110" s="88">
        <v>4210</v>
      </c>
      <c r="D110" s="89" t="s">
        <v>76</v>
      </c>
      <c r="E110" s="97">
        <v>17600</v>
      </c>
      <c r="F110" s="90">
        <v>10000</v>
      </c>
      <c r="G110" s="90">
        <v>5000</v>
      </c>
      <c r="H110" s="90">
        <f t="shared" si="3"/>
        <v>22600</v>
      </c>
    </row>
    <row r="111" spans="1:8" ht="14.25" thickBot="1" thickTop="1">
      <c r="A111" s="27">
        <v>851</v>
      </c>
      <c r="B111" s="120" t="s">
        <v>90</v>
      </c>
      <c r="C111" s="120"/>
      <c r="D111" s="120"/>
      <c r="E111" s="48">
        <v>398284</v>
      </c>
      <c r="F111" s="79">
        <f>F112</f>
        <v>18000</v>
      </c>
      <c r="G111" s="79">
        <f>G112</f>
        <v>0</v>
      </c>
      <c r="H111" s="79">
        <f t="shared" si="3"/>
        <v>416284</v>
      </c>
    </row>
    <row r="112" spans="1:8" ht="13.5" thickTop="1">
      <c r="A112" s="13"/>
      <c r="B112" s="49">
        <v>85195</v>
      </c>
      <c r="C112" s="115" t="s">
        <v>22</v>
      </c>
      <c r="D112" s="116"/>
      <c r="E112" s="105">
        <v>330284</v>
      </c>
      <c r="F112" s="86">
        <f>F113+F114</f>
        <v>18000</v>
      </c>
      <c r="G112" s="86">
        <f>G113+G114</f>
        <v>0</v>
      </c>
      <c r="H112" s="86">
        <f t="shared" si="3"/>
        <v>348284</v>
      </c>
    </row>
    <row r="113" spans="1:8" ht="51">
      <c r="A113" s="13"/>
      <c r="B113" s="13"/>
      <c r="C113" s="52">
        <v>6060</v>
      </c>
      <c r="D113" s="58" t="s">
        <v>91</v>
      </c>
      <c r="E113" s="53">
        <v>21000</v>
      </c>
      <c r="F113" s="83">
        <v>8000</v>
      </c>
      <c r="G113" s="83"/>
      <c r="H113" s="83">
        <f t="shared" si="3"/>
        <v>29000</v>
      </c>
    </row>
    <row r="114" spans="1:8" ht="64.5" thickBot="1">
      <c r="A114" s="13"/>
      <c r="B114" s="13"/>
      <c r="C114" s="88">
        <v>6220</v>
      </c>
      <c r="D114" s="89" t="s">
        <v>109</v>
      </c>
      <c r="E114" s="97">
        <v>0</v>
      </c>
      <c r="F114" s="90">
        <v>10000</v>
      </c>
      <c r="G114" s="90"/>
      <c r="H114" s="90">
        <f aca="true" t="shared" si="4" ref="H114:H148">E114+F114-G114</f>
        <v>10000</v>
      </c>
    </row>
    <row r="115" spans="1:8" ht="14.25" thickBot="1" thickTop="1">
      <c r="A115" s="27">
        <v>852</v>
      </c>
      <c r="B115" s="112" t="s">
        <v>50</v>
      </c>
      <c r="C115" s="113"/>
      <c r="D115" s="114"/>
      <c r="E115" s="48">
        <v>2334800</v>
      </c>
      <c r="F115" s="79">
        <f>F116+F120+F122+F125</f>
        <v>373510</v>
      </c>
      <c r="G115" s="79">
        <f>G116+G120+G122+G125</f>
        <v>67640</v>
      </c>
      <c r="H115" s="79">
        <f t="shared" si="4"/>
        <v>2640670</v>
      </c>
    </row>
    <row r="116" spans="1:8" ht="45.75" customHeight="1" thickTop="1">
      <c r="A116" s="13"/>
      <c r="B116" s="49">
        <v>85212</v>
      </c>
      <c r="C116" s="115" t="s">
        <v>92</v>
      </c>
      <c r="D116" s="116"/>
      <c r="E116" s="105">
        <v>1515000</v>
      </c>
      <c r="F116" s="86">
        <f>F117+F118+F119</f>
        <v>260000</v>
      </c>
      <c r="G116" s="86">
        <f>G117+G118+G119</f>
        <v>0</v>
      </c>
      <c r="H116" s="86">
        <f t="shared" si="4"/>
        <v>1775000</v>
      </c>
    </row>
    <row r="117" spans="1:8" ht="12.75">
      <c r="A117" s="13"/>
      <c r="B117" s="13"/>
      <c r="C117" s="52">
        <v>3110</v>
      </c>
      <c r="D117" s="58" t="s">
        <v>93</v>
      </c>
      <c r="E117" s="53">
        <v>1436700</v>
      </c>
      <c r="F117" s="83">
        <v>252300</v>
      </c>
      <c r="G117" s="83"/>
      <c r="H117" s="83">
        <f t="shared" si="4"/>
        <v>1689000</v>
      </c>
    </row>
    <row r="118" spans="1:8" ht="12.75">
      <c r="A118" s="13"/>
      <c r="B118" s="13"/>
      <c r="C118" s="52">
        <v>4210</v>
      </c>
      <c r="D118" s="58" t="s">
        <v>76</v>
      </c>
      <c r="E118" s="53">
        <v>6150</v>
      </c>
      <c r="F118" s="83">
        <v>4000</v>
      </c>
      <c r="G118" s="83"/>
      <c r="H118" s="83">
        <f t="shared" si="4"/>
        <v>10150</v>
      </c>
    </row>
    <row r="119" spans="1:8" ht="12.75">
      <c r="A119" s="13"/>
      <c r="B119" s="13"/>
      <c r="C119" s="52">
        <v>4300</v>
      </c>
      <c r="D119" s="58" t="s">
        <v>71</v>
      </c>
      <c r="E119" s="53">
        <v>5000</v>
      </c>
      <c r="F119" s="83">
        <v>3700</v>
      </c>
      <c r="G119" s="83"/>
      <c r="H119" s="83">
        <f t="shared" si="4"/>
        <v>8700</v>
      </c>
    </row>
    <row r="120" spans="1:8" ht="55.5" customHeight="1">
      <c r="A120" s="13"/>
      <c r="B120" s="87">
        <v>85213</v>
      </c>
      <c r="C120" s="110" t="s">
        <v>94</v>
      </c>
      <c r="D120" s="111"/>
      <c r="E120" s="95">
        <v>22000</v>
      </c>
      <c r="F120" s="81">
        <f>F121</f>
        <v>18700</v>
      </c>
      <c r="G120" s="81">
        <f>G121</f>
        <v>0</v>
      </c>
      <c r="H120" s="81">
        <f t="shared" si="4"/>
        <v>40700</v>
      </c>
    </row>
    <row r="121" spans="1:8" ht="44.25" customHeight="1">
      <c r="A121" s="13"/>
      <c r="B121" s="13"/>
      <c r="C121" s="52">
        <v>4130</v>
      </c>
      <c r="D121" s="58" t="s">
        <v>95</v>
      </c>
      <c r="E121" s="53">
        <v>22000</v>
      </c>
      <c r="F121" s="83">
        <v>18700</v>
      </c>
      <c r="G121" s="83"/>
      <c r="H121" s="83">
        <f t="shared" si="4"/>
        <v>40700</v>
      </c>
    </row>
    <row r="122" spans="1:8" ht="30.75" customHeight="1">
      <c r="A122" s="13"/>
      <c r="B122" s="87">
        <v>85214</v>
      </c>
      <c r="C122" s="110" t="s">
        <v>54</v>
      </c>
      <c r="D122" s="111"/>
      <c r="E122" s="95">
        <v>365800</v>
      </c>
      <c r="F122" s="81">
        <f>F123+F124</f>
        <v>27840</v>
      </c>
      <c r="G122" s="81">
        <f>G123+G124</f>
        <v>67640</v>
      </c>
      <c r="H122" s="81">
        <f t="shared" si="4"/>
        <v>326000</v>
      </c>
    </row>
    <row r="123" spans="1:8" ht="42" customHeight="1">
      <c r="A123" s="13"/>
      <c r="B123" s="13"/>
      <c r="C123" s="52">
        <v>3110</v>
      </c>
      <c r="D123" s="58" t="s">
        <v>96</v>
      </c>
      <c r="E123" s="53">
        <v>360800</v>
      </c>
      <c r="F123" s="83">
        <v>26200</v>
      </c>
      <c r="G123" s="83">
        <v>67640</v>
      </c>
      <c r="H123" s="83">
        <f t="shared" si="4"/>
        <v>319360</v>
      </c>
    </row>
    <row r="124" spans="1:8" ht="12.75">
      <c r="A124" s="13"/>
      <c r="B124" s="13"/>
      <c r="C124" s="52">
        <v>4430</v>
      </c>
      <c r="D124" s="58" t="s">
        <v>68</v>
      </c>
      <c r="E124" s="53">
        <v>5000</v>
      </c>
      <c r="F124" s="83">
        <v>1640</v>
      </c>
      <c r="G124" s="83"/>
      <c r="H124" s="83">
        <f t="shared" si="4"/>
        <v>6640</v>
      </c>
    </row>
    <row r="125" spans="1:8" ht="12.75">
      <c r="A125" s="13"/>
      <c r="B125" s="87">
        <v>85295</v>
      </c>
      <c r="C125" s="110" t="s">
        <v>22</v>
      </c>
      <c r="D125" s="111"/>
      <c r="E125" s="95">
        <v>86000</v>
      </c>
      <c r="F125" s="81">
        <f>F126</f>
        <v>66970</v>
      </c>
      <c r="G125" s="81">
        <f>G126</f>
        <v>0</v>
      </c>
      <c r="H125" s="81">
        <f t="shared" si="4"/>
        <v>152970</v>
      </c>
    </row>
    <row r="126" spans="1:8" ht="26.25" thickBot="1">
      <c r="A126" s="13"/>
      <c r="B126" s="13"/>
      <c r="C126" s="88">
        <v>3110</v>
      </c>
      <c r="D126" s="89" t="s">
        <v>97</v>
      </c>
      <c r="E126" s="97">
        <v>80000</v>
      </c>
      <c r="F126" s="90">
        <v>66970</v>
      </c>
      <c r="G126" s="90"/>
      <c r="H126" s="90">
        <f t="shared" si="4"/>
        <v>146970</v>
      </c>
    </row>
    <row r="127" spans="1:8" ht="14.25" thickBot="1" thickTop="1">
      <c r="A127" s="27">
        <v>854</v>
      </c>
      <c r="B127" s="112" t="s">
        <v>56</v>
      </c>
      <c r="C127" s="113"/>
      <c r="D127" s="114"/>
      <c r="E127" s="48">
        <v>393000</v>
      </c>
      <c r="F127" s="79">
        <f>F128</f>
        <v>19700</v>
      </c>
      <c r="G127" s="79">
        <f>G128</f>
        <v>0</v>
      </c>
      <c r="H127" s="79">
        <f t="shared" si="4"/>
        <v>412700</v>
      </c>
    </row>
    <row r="128" spans="1:8" ht="13.5" thickTop="1">
      <c r="A128" s="13"/>
      <c r="B128" s="49">
        <v>85401</v>
      </c>
      <c r="C128" s="115" t="s">
        <v>57</v>
      </c>
      <c r="D128" s="116"/>
      <c r="E128" s="105">
        <v>378000</v>
      </c>
      <c r="F128" s="86">
        <f>F129+F130</f>
        <v>19700</v>
      </c>
      <c r="G128" s="86">
        <f>G129+G130</f>
        <v>0</v>
      </c>
      <c r="H128" s="86">
        <f t="shared" si="4"/>
        <v>397700</v>
      </c>
    </row>
    <row r="129" spans="1:8" ht="12.75">
      <c r="A129" s="13"/>
      <c r="B129" s="13"/>
      <c r="C129" s="52">
        <v>4210</v>
      </c>
      <c r="D129" s="58" t="s">
        <v>76</v>
      </c>
      <c r="E129" s="53"/>
      <c r="F129" s="83">
        <v>11437</v>
      </c>
      <c r="G129" s="83"/>
      <c r="H129" s="83">
        <f t="shared" si="4"/>
        <v>11437</v>
      </c>
    </row>
    <row r="130" spans="1:8" ht="13.5" thickBot="1">
      <c r="A130" s="13"/>
      <c r="B130" s="13"/>
      <c r="C130" s="88">
        <v>4213</v>
      </c>
      <c r="D130" s="89" t="s">
        <v>76</v>
      </c>
      <c r="E130" s="97"/>
      <c r="F130" s="90">
        <v>8263</v>
      </c>
      <c r="G130" s="90"/>
      <c r="H130" s="90">
        <f t="shared" si="4"/>
        <v>8263</v>
      </c>
    </row>
    <row r="131" spans="1:8" ht="31.5" customHeight="1" thickBot="1" thickTop="1">
      <c r="A131" s="27">
        <v>900</v>
      </c>
      <c r="B131" s="112" t="s">
        <v>34</v>
      </c>
      <c r="C131" s="113"/>
      <c r="D131" s="114"/>
      <c r="E131" s="48">
        <v>3264704</v>
      </c>
      <c r="F131" s="79">
        <f>F132+F134+F137+F141</f>
        <v>82000</v>
      </c>
      <c r="G131" s="79">
        <f>G132+G134+G137+G141</f>
        <v>5000</v>
      </c>
      <c r="H131" s="79">
        <f t="shared" si="4"/>
        <v>3341704</v>
      </c>
    </row>
    <row r="132" spans="1:8" ht="13.5" thickTop="1">
      <c r="A132" s="13"/>
      <c r="B132" s="49">
        <v>90001</v>
      </c>
      <c r="C132" s="115" t="s">
        <v>23</v>
      </c>
      <c r="D132" s="116"/>
      <c r="E132" s="105">
        <v>2980612</v>
      </c>
      <c r="F132" s="86">
        <f>F133</f>
        <v>20000</v>
      </c>
      <c r="G132" s="86">
        <f>G133</f>
        <v>0</v>
      </c>
      <c r="H132" s="86">
        <f t="shared" si="4"/>
        <v>3000612</v>
      </c>
    </row>
    <row r="133" spans="1:8" ht="38.25">
      <c r="A133" s="13"/>
      <c r="B133" s="13"/>
      <c r="C133" s="52">
        <v>6050</v>
      </c>
      <c r="D133" s="58" t="s">
        <v>110</v>
      </c>
      <c r="E133" s="53">
        <v>0</v>
      </c>
      <c r="F133" s="83">
        <v>20000</v>
      </c>
      <c r="G133" s="83"/>
      <c r="H133" s="83">
        <f t="shared" si="4"/>
        <v>20000</v>
      </c>
    </row>
    <row r="134" spans="1:8" ht="32.25" customHeight="1">
      <c r="A134" s="13"/>
      <c r="B134" s="87">
        <v>90002</v>
      </c>
      <c r="C134" s="110" t="s">
        <v>98</v>
      </c>
      <c r="D134" s="111"/>
      <c r="E134" s="95">
        <v>18000</v>
      </c>
      <c r="F134" s="81">
        <f>F135+F136</f>
        <v>21000</v>
      </c>
      <c r="G134" s="81">
        <f>G135+G136</f>
        <v>0</v>
      </c>
      <c r="H134" s="81">
        <f t="shared" si="4"/>
        <v>39000</v>
      </c>
    </row>
    <row r="135" spans="1:8" ht="25.5">
      <c r="A135" s="13"/>
      <c r="B135" s="13"/>
      <c r="C135" s="52">
        <v>4210</v>
      </c>
      <c r="D135" s="58" t="s">
        <v>111</v>
      </c>
      <c r="E135" s="53"/>
      <c r="F135" s="83">
        <v>17000</v>
      </c>
      <c r="G135" s="83"/>
      <c r="H135" s="83">
        <f t="shared" si="4"/>
        <v>17000</v>
      </c>
    </row>
    <row r="136" spans="1:8" ht="12.75">
      <c r="A136" s="13"/>
      <c r="B136" s="13"/>
      <c r="C136" s="52">
        <v>4300</v>
      </c>
      <c r="D136" s="58" t="s">
        <v>71</v>
      </c>
      <c r="E136" s="53">
        <v>18000</v>
      </c>
      <c r="F136" s="83">
        <v>4000</v>
      </c>
      <c r="G136" s="83"/>
      <c r="H136" s="83">
        <f t="shared" si="4"/>
        <v>22000</v>
      </c>
    </row>
    <row r="137" spans="1:8" ht="79.5" customHeight="1">
      <c r="A137" s="13"/>
      <c r="B137" s="87">
        <v>90004</v>
      </c>
      <c r="C137" s="110" t="s">
        <v>112</v>
      </c>
      <c r="D137" s="111"/>
      <c r="E137" s="95">
        <v>66092</v>
      </c>
      <c r="F137" s="81">
        <f>F138+F139+F140</f>
        <v>26000</v>
      </c>
      <c r="G137" s="81">
        <f>G138+G139+G140</f>
        <v>5000</v>
      </c>
      <c r="H137" s="81">
        <f t="shared" si="4"/>
        <v>87092</v>
      </c>
    </row>
    <row r="138" spans="1:8" ht="12.75">
      <c r="A138" s="13"/>
      <c r="B138" s="13"/>
      <c r="C138" s="52">
        <v>4210</v>
      </c>
      <c r="D138" s="58" t="s">
        <v>76</v>
      </c>
      <c r="E138" s="53">
        <v>35092</v>
      </c>
      <c r="F138" s="83">
        <v>7000</v>
      </c>
      <c r="G138" s="83"/>
      <c r="H138" s="83">
        <f t="shared" si="4"/>
        <v>42092</v>
      </c>
    </row>
    <row r="139" spans="1:8" ht="12.75">
      <c r="A139" s="13"/>
      <c r="B139" s="13"/>
      <c r="C139" s="52">
        <v>4300</v>
      </c>
      <c r="D139" s="58" t="s">
        <v>71</v>
      </c>
      <c r="E139" s="53">
        <v>15000</v>
      </c>
      <c r="F139" s="83">
        <v>15000</v>
      </c>
      <c r="G139" s="83">
        <v>5000</v>
      </c>
      <c r="H139" s="83">
        <f t="shared" si="4"/>
        <v>25000</v>
      </c>
    </row>
    <row r="140" spans="1:8" ht="51">
      <c r="A140" s="13"/>
      <c r="B140" s="13"/>
      <c r="C140" s="52">
        <v>6050</v>
      </c>
      <c r="D140" s="58" t="s">
        <v>99</v>
      </c>
      <c r="E140" s="53">
        <v>16000</v>
      </c>
      <c r="F140" s="83">
        <v>4000</v>
      </c>
      <c r="G140" s="83"/>
      <c r="H140" s="83">
        <f t="shared" si="4"/>
        <v>20000</v>
      </c>
    </row>
    <row r="141" spans="1:8" ht="12.75">
      <c r="A141" s="13"/>
      <c r="B141" s="87">
        <v>90015</v>
      </c>
      <c r="C141" s="110" t="s">
        <v>100</v>
      </c>
      <c r="D141" s="111"/>
      <c r="E141" s="95">
        <v>200000</v>
      </c>
      <c r="F141" s="81">
        <f>F142</f>
        <v>15000</v>
      </c>
      <c r="G141" s="81">
        <f>G142</f>
        <v>0</v>
      </c>
      <c r="H141" s="81">
        <f t="shared" si="4"/>
        <v>215000</v>
      </c>
    </row>
    <row r="142" spans="1:8" ht="13.5" thickBot="1">
      <c r="A142" s="13"/>
      <c r="B142" s="13"/>
      <c r="C142" s="88">
        <v>4300</v>
      </c>
      <c r="D142" s="89" t="s">
        <v>71</v>
      </c>
      <c r="E142" s="97">
        <v>30000</v>
      </c>
      <c r="F142" s="90">
        <v>15000</v>
      </c>
      <c r="G142" s="90"/>
      <c r="H142" s="90">
        <f t="shared" si="4"/>
        <v>45000</v>
      </c>
    </row>
    <row r="143" spans="1:8" ht="14.25" thickBot="1" thickTop="1">
      <c r="A143" s="27">
        <v>921</v>
      </c>
      <c r="B143" s="112" t="s">
        <v>101</v>
      </c>
      <c r="C143" s="113"/>
      <c r="D143" s="114"/>
      <c r="E143" s="48">
        <v>189000</v>
      </c>
      <c r="F143" s="79">
        <f>F144+F146</f>
        <v>15000</v>
      </c>
      <c r="G143" s="79">
        <f>G144+G146</f>
        <v>0</v>
      </c>
      <c r="H143" s="79">
        <f t="shared" si="4"/>
        <v>204000</v>
      </c>
    </row>
    <row r="144" spans="1:8" ht="13.5" thickTop="1">
      <c r="A144" s="13"/>
      <c r="B144" s="49">
        <v>92109</v>
      </c>
      <c r="C144" s="115" t="s">
        <v>102</v>
      </c>
      <c r="D144" s="116"/>
      <c r="E144" s="105">
        <v>26000</v>
      </c>
      <c r="F144" s="86">
        <f>F145</f>
        <v>10000</v>
      </c>
      <c r="G144" s="86">
        <f>G145</f>
        <v>0</v>
      </c>
      <c r="H144" s="86">
        <f t="shared" si="4"/>
        <v>36000</v>
      </c>
    </row>
    <row r="145" spans="1:8" ht="12.75">
      <c r="A145" s="13"/>
      <c r="B145" s="13"/>
      <c r="C145" s="52">
        <v>4210</v>
      </c>
      <c r="D145" s="58" t="s">
        <v>76</v>
      </c>
      <c r="E145" s="53">
        <v>5000</v>
      </c>
      <c r="F145" s="83">
        <v>10000</v>
      </c>
      <c r="G145" s="83"/>
      <c r="H145" s="83">
        <f t="shared" si="4"/>
        <v>15000</v>
      </c>
    </row>
    <row r="146" spans="1:8" ht="12.75">
      <c r="A146" s="13"/>
      <c r="B146" s="87">
        <v>92116</v>
      </c>
      <c r="C146" s="110" t="s">
        <v>103</v>
      </c>
      <c r="D146" s="111"/>
      <c r="E146" s="95">
        <v>145000</v>
      </c>
      <c r="F146" s="81">
        <f>F147</f>
        <v>5000</v>
      </c>
      <c r="G146" s="81">
        <f>G147</f>
        <v>0</v>
      </c>
      <c r="H146" s="81">
        <f t="shared" si="4"/>
        <v>150000</v>
      </c>
    </row>
    <row r="147" spans="1:8" ht="13.5" thickBot="1">
      <c r="A147" s="13"/>
      <c r="B147" s="13"/>
      <c r="C147" s="52">
        <v>4210</v>
      </c>
      <c r="D147" s="58" t="s">
        <v>76</v>
      </c>
      <c r="E147" s="53">
        <v>8000</v>
      </c>
      <c r="F147" s="83">
        <v>5000</v>
      </c>
      <c r="G147" s="83"/>
      <c r="H147" s="83">
        <f t="shared" si="4"/>
        <v>13000</v>
      </c>
    </row>
    <row r="148" spans="1:8" ht="14.25" thickBot="1" thickTop="1">
      <c r="A148" s="27"/>
      <c r="B148" s="120" t="s">
        <v>24</v>
      </c>
      <c r="C148" s="120"/>
      <c r="D148" s="120"/>
      <c r="E148" s="48">
        <f>E143+E131+E127+E115+E111+E95+E92+E86+E83+E78+E72+E66</f>
        <v>23602184</v>
      </c>
      <c r="F148" s="48">
        <f>F143+F131+F127+F115+F111+F95+F92+F86+F83+F78+F72+F66</f>
        <v>1387923</v>
      </c>
      <c r="G148" s="48">
        <f>G143+G131+G127+G115+G111+G95+G92+G86+G83+G78+G72+G66</f>
        <v>92640</v>
      </c>
      <c r="H148" s="48">
        <f t="shared" si="4"/>
        <v>24897467</v>
      </c>
    </row>
    <row r="149" ht="13.5" thickTop="1"/>
  </sheetData>
  <mergeCells count="82">
    <mergeCell ref="C109:D109"/>
    <mergeCell ref="B111:D111"/>
    <mergeCell ref="C96:D96"/>
    <mergeCell ref="C98:D98"/>
    <mergeCell ref="C101:D101"/>
    <mergeCell ref="C105:D105"/>
    <mergeCell ref="B92:D92"/>
    <mergeCell ref="C93:D93"/>
    <mergeCell ref="A93:A94"/>
    <mergeCell ref="B95:D95"/>
    <mergeCell ref="A87:A91"/>
    <mergeCell ref="C87:D87"/>
    <mergeCell ref="B148:D148"/>
    <mergeCell ref="C32:D32"/>
    <mergeCell ref="C34:D34"/>
    <mergeCell ref="C37:D37"/>
    <mergeCell ref="B39:D39"/>
    <mergeCell ref="C40:D40"/>
    <mergeCell ref="B42:D42"/>
    <mergeCell ref="C43:D43"/>
    <mergeCell ref="B83:D83"/>
    <mergeCell ref="C84:D84"/>
    <mergeCell ref="B86:D86"/>
    <mergeCell ref="C90:D90"/>
    <mergeCell ref="C73:D73"/>
    <mergeCell ref="B78:D78"/>
    <mergeCell ref="A79:A81"/>
    <mergeCell ref="C79:D79"/>
    <mergeCell ref="A63:H63"/>
    <mergeCell ref="B66:D66"/>
    <mergeCell ref="C67:D67"/>
    <mergeCell ref="B72:D72"/>
    <mergeCell ref="C69:D69"/>
    <mergeCell ref="A58:H58"/>
    <mergeCell ref="A59:H59"/>
    <mergeCell ref="A60:H60"/>
    <mergeCell ref="A62:H62"/>
    <mergeCell ref="A54:H54"/>
    <mergeCell ref="A55:H55"/>
    <mergeCell ref="A56:H56"/>
    <mergeCell ref="A57:H57"/>
    <mergeCell ref="C27:D27"/>
    <mergeCell ref="B29:D29"/>
    <mergeCell ref="C30:D30"/>
    <mergeCell ref="A53:H53"/>
    <mergeCell ref="C45:D45"/>
    <mergeCell ref="B23:D23"/>
    <mergeCell ref="A24:A25"/>
    <mergeCell ref="C24:D24"/>
    <mergeCell ref="B26:D26"/>
    <mergeCell ref="B17:D17"/>
    <mergeCell ref="C18:D18"/>
    <mergeCell ref="B20:D20"/>
    <mergeCell ref="C21:D21"/>
    <mergeCell ref="A10:H10"/>
    <mergeCell ref="A11:H11"/>
    <mergeCell ref="B14:D14"/>
    <mergeCell ref="C15:D15"/>
    <mergeCell ref="A6:H6"/>
    <mergeCell ref="A7:H7"/>
    <mergeCell ref="A8:H8"/>
    <mergeCell ref="A9:E9"/>
    <mergeCell ref="A2:H2"/>
    <mergeCell ref="A3:H3"/>
    <mergeCell ref="A4:H4"/>
    <mergeCell ref="A5:H5"/>
    <mergeCell ref="C112:D112"/>
    <mergeCell ref="B115:D115"/>
    <mergeCell ref="C116:D116"/>
    <mergeCell ref="C120:D120"/>
    <mergeCell ref="C122:D122"/>
    <mergeCell ref="C125:D125"/>
    <mergeCell ref="B127:D127"/>
    <mergeCell ref="C128:D128"/>
    <mergeCell ref="B131:D131"/>
    <mergeCell ref="C132:D132"/>
    <mergeCell ref="C134:D134"/>
    <mergeCell ref="C137:D137"/>
    <mergeCell ref="C141:D141"/>
    <mergeCell ref="B143:D143"/>
    <mergeCell ref="C144:D144"/>
    <mergeCell ref="C146:D146"/>
  </mergeCells>
  <printOptions/>
  <pageMargins left="0.5905511811023623" right="0.5905511811023623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Chełmża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</dc:creator>
  <cp:keywords/>
  <dc:description/>
  <cp:lastModifiedBy>Kasa</cp:lastModifiedBy>
  <cp:lastPrinted>2005-04-05T11:32:15Z</cp:lastPrinted>
  <dcterms:created xsi:type="dcterms:W3CDTF">2005-03-24T12:41:21Z</dcterms:created>
  <dcterms:modified xsi:type="dcterms:W3CDTF">2005-04-05T11:38:40Z</dcterms:modified>
  <cp:category/>
  <cp:version/>
  <cp:contentType/>
  <cp:contentStatus/>
</cp:coreProperties>
</file>