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<sst xmlns="http://schemas.openxmlformats.org/spreadsheetml/2006/main" count="225" uniqueCount="111">
  <si>
    <t>Załącznik Nr 6</t>
  </si>
  <si>
    <t>Rady Gminy Chełmża</t>
  </si>
  <si>
    <t xml:space="preserve">w sprawie zmiany budżetu </t>
  </si>
  <si>
    <t xml:space="preserve">Gminy na rok 2005. </t>
  </si>
  <si>
    <t xml:space="preserve">Plan finansowy inwestycji na 2005 rok. </t>
  </si>
  <si>
    <t xml:space="preserve">Dział </t>
  </si>
  <si>
    <t xml:space="preserve">Zadanie </t>
  </si>
  <si>
    <t xml:space="preserve">Termin realiz. </t>
  </si>
  <si>
    <t>Planowana wartość zadania</t>
  </si>
  <si>
    <t xml:space="preserve">Wykonanie </t>
  </si>
  <si>
    <t>Wydatki budżetowe</t>
  </si>
  <si>
    <t xml:space="preserve">Źródła finansowania </t>
  </si>
  <si>
    <t>Rozdz.</t>
  </si>
  <si>
    <t xml:space="preserve">do 2004r. </t>
  </si>
  <si>
    <t xml:space="preserve">2005r. </t>
  </si>
  <si>
    <t xml:space="preserve">Zobowiązania z 2004r. </t>
  </si>
  <si>
    <t xml:space="preserve">Środki własne </t>
  </si>
  <si>
    <t xml:space="preserve">Środki SPO Restr. Sekt. Żywn. </t>
  </si>
  <si>
    <t>Środki ZPORR i Budżet państwa</t>
  </si>
  <si>
    <t>Kredyt "K" Pożyczka "P"</t>
  </si>
  <si>
    <t>Dotacja PFOŚ, GFOŚ , FOGR, EFRWP, Wojewody inne j.s.t</t>
  </si>
  <si>
    <t xml:space="preserve">MENiS środki z dopłat </t>
  </si>
  <si>
    <t xml:space="preserve">Grupa budowlana </t>
  </si>
  <si>
    <t xml:space="preserve">Pozostało do wykoania </t>
  </si>
  <si>
    <t>zobowiązania na 2006 rok</t>
  </si>
  <si>
    <t>01010</t>
  </si>
  <si>
    <t xml:space="preserve">Sieć wodociągowa I etap Nowa Chełmża </t>
  </si>
  <si>
    <t xml:space="preserve">Sieć wodociągowa Grzywna - osiedle </t>
  </si>
  <si>
    <t xml:space="preserve">Sieć wodociągowa Zalesie </t>
  </si>
  <si>
    <t xml:space="preserve">Modernizacja SUW Nawra </t>
  </si>
  <si>
    <t>ZPORR Projekt Nr 2 - "Modernizacja infrastr. wodoc. w celu poprawy jakości wody w Gminie Chełmża" - etap I w tym : "Sieć wodociągowa wymiana rur azbestowo-cementowych na PCV Kończewice - centrum", Zelgno - Bezdół, Grzegorz, Zajączkowo, Skąpe, Kończewice - Ogrodniki, Browina I i II</t>
  </si>
  <si>
    <t>*</t>
  </si>
  <si>
    <t>p</t>
  </si>
  <si>
    <t>ZPORR Projekt Nr 2a- etap II "Modernizacja SUW Morczyny"</t>
  </si>
  <si>
    <t>2005 - 2006</t>
  </si>
  <si>
    <t>01036</t>
  </si>
  <si>
    <t xml:space="preserve">SPO - działanie 2.3 "Odnowa wsi oraz zachowanie i ochrona dziedzictwa kulturowego" </t>
  </si>
  <si>
    <t xml:space="preserve"> </t>
  </si>
  <si>
    <t>Razem dz. 010</t>
  </si>
  <si>
    <t>60016</t>
  </si>
  <si>
    <t>Przebudowa drogi Nr 004 Skąpe - Dziemiony I etap</t>
  </si>
  <si>
    <t xml:space="preserve">K </t>
  </si>
  <si>
    <t>materiał</t>
  </si>
  <si>
    <t>2004-2005</t>
  </si>
  <si>
    <t>Budowa drogi Nr 009 w miejscowości Liznowo, Browina Brąchnówko (Nr 023, 024,026), Mirakowo - Zalesie (Nr 030)</t>
  </si>
  <si>
    <t>Razem dz. 600</t>
  </si>
  <si>
    <t>63003</t>
  </si>
  <si>
    <t>Projekt - Grodno - Zalesie ZPORR</t>
  </si>
  <si>
    <t>k</t>
  </si>
  <si>
    <t>"Uporządkowanie, urządzanie zieleni oraz odbudowa dwóch oczek wodnych i rowów na terenach rekreacyjncyh nad jeziorem w Zalesiu"</t>
  </si>
  <si>
    <t>PFOŚ i GW                    *</t>
  </si>
  <si>
    <t>Razem dz. 630</t>
  </si>
  <si>
    <t>70005</t>
  </si>
  <si>
    <t xml:space="preserve">Adaptacja budowy (hotel w Kończewicach) na mieszkania </t>
  </si>
  <si>
    <t>2003   2005</t>
  </si>
  <si>
    <t xml:space="preserve">Zakup domku letniskowego </t>
  </si>
  <si>
    <t xml:space="preserve">Wykonanie dokumentacji budynku socjalnego </t>
  </si>
  <si>
    <t>Razem dz. 700</t>
  </si>
  <si>
    <t>75023</t>
  </si>
  <si>
    <t xml:space="preserve">Zakupy inwestycyjne (komputery) </t>
  </si>
  <si>
    <t xml:space="preserve">Wykonanie dokumentacji rozbudowy budynku Urzędu Gminy </t>
  </si>
  <si>
    <t>Razem dz. 750</t>
  </si>
  <si>
    <t>80110</t>
  </si>
  <si>
    <t xml:space="preserve">Budowa sali gimnastycznej przy Gimnazjum w Głuchowie </t>
  </si>
  <si>
    <t>2002    2005</t>
  </si>
  <si>
    <t xml:space="preserve">Budowa sali gimnastycznej przy Gimnazjum w Pluskowęsach </t>
  </si>
  <si>
    <t>2002     2005</t>
  </si>
  <si>
    <t xml:space="preserve">Rozbudowa Gimnazjum Pluskowęsy </t>
  </si>
  <si>
    <t xml:space="preserve">ZPORR Nr 4 - "Rozwój zaplecza sportowego szkół gimnazjalnych Gminy Chełmża" w tym: </t>
  </si>
  <si>
    <t>2004 - 2006</t>
  </si>
  <si>
    <t>"Budowa zaplecza socjalno sanitarnego sali gimnastycznej oraz boiska przy Gimnazjum Głuchowo i Gimnazjum Pluskowęsy"</t>
  </si>
  <si>
    <t xml:space="preserve">Zakup autobusów </t>
  </si>
  <si>
    <t xml:space="preserve">Modernizacja autobusów </t>
  </si>
  <si>
    <t>Razem dz. 801</t>
  </si>
  <si>
    <t>ZPORR - PROJEKT "Polepszenie jakości usług poprzez modernizację budynku SPOZ w Zelgnie i zakup wyposażenia "</t>
  </si>
  <si>
    <t xml:space="preserve">Zakup sprzętu rehabilitacyjnego dla SPOZ w Zelgnie </t>
  </si>
  <si>
    <t>Razem dz. 851</t>
  </si>
  <si>
    <t>Budowa sieci kanalizacji sanitarnej w miejscowości Grzywna (osiedle)</t>
  </si>
  <si>
    <t xml:space="preserve">i Zalesie działki </t>
  </si>
  <si>
    <t xml:space="preserve">ZPORR Projekt Nr 1 - "Uporządkowanie gospodarki ściekowej w rejonach drogi krajowej nr 1 oraz jeziora chełmżyńskiego" - etap I w tym : </t>
  </si>
  <si>
    <t xml:space="preserve">"Budowa sieci kanalizacji sanitarnej Browina - Kończewice", Głuchowo - Windak - Kończewice </t>
  </si>
  <si>
    <t>ZPORR Projekt Nr 1a - etap II "budowa sieci kanalizacji sanitarnej Nawra - Kończewice, Zalesie - Pluskowęsy - Zelgno"</t>
  </si>
  <si>
    <t>2005-2006</t>
  </si>
  <si>
    <t>90004</t>
  </si>
  <si>
    <t>Utrzymanie terenów zielonych na terenie Gminy Chełmża - zakup sprzętu</t>
  </si>
  <si>
    <t xml:space="preserve">PFOŚ i GW   </t>
  </si>
  <si>
    <t>Razem dz. 900</t>
  </si>
  <si>
    <t>Wykonanie dokumentacji budowy świetlicy w miejscowości Dźwierzno</t>
  </si>
  <si>
    <t>Razem dz. 921</t>
  </si>
  <si>
    <t xml:space="preserve">Ogółem : </t>
  </si>
  <si>
    <t>2005- 2006</t>
  </si>
  <si>
    <t>Ułożenie chodników w miejscowości Głuchowo</t>
  </si>
  <si>
    <t xml:space="preserve">Wykonanie dokumentacji na ułożenie chodników </t>
  </si>
  <si>
    <t>Zakup gruntów pod przepompownie</t>
  </si>
  <si>
    <t xml:space="preserve">Wykonanie dokumentacji budynku mieszkalnego - osiedle Browina </t>
  </si>
  <si>
    <t>90015</t>
  </si>
  <si>
    <t xml:space="preserve">Budowa przyłączy kablowych - domki letniskowe Zalesie </t>
  </si>
  <si>
    <t xml:space="preserve">ZPORR Projekt Nr 3 - "Budowa dróg ułatwiających dostępność do podst. usług oraz ważnych gospodarczo rejonów Gminy Chełmża" - etap I w tym: </t>
  </si>
  <si>
    <t xml:space="preserve">do Uchwały Nr XL/318/05 </t>
  </si>
  <si>
    <t>z dnia 15 lipca 2005 roku</t>
  </si>
  <si>
    <t xml:space="preserve">                     01010 Projekt Nr 2 * w tym kwota 68.612 zł podlega zwrotowi z EFRR</t>
  </si>
  <si>
    <t xml:space="preserve">                    60016 Projekt Nr 3 * w tym kwota 419.163 zł podlega zwrotowi z EFRR</t>
  </si>
  <si>
    <t xml:space="preserve">                    90001 Projekt Nr 1 * w tym kwota 694.162 zł podlega zwrotowi z EFRR</t>
  </si>
  <si>
    <t xml:space="preserve">                   W planie wydatków nie ujęto : </t>
  </si>
  <si>
    <t xml:space="preserve">                   zobowiązanie na 2006r.                                                     150.000 zł </t>
  </si>
  <si>
    <t xml:space="preserve">                   Dotacja PFOŚ i GW : 50.000 zł + 96.000 zł  =                  146.000 zł </t>
  </si>
  <si>
    <t xml:space="preserve">                  Grupa budowlana                                                                104.000 zł </t>
  </si>
  <si>
    <t xml:space="preserve">                   Razem :                                                                           400.000 zł </t>
  </si>
  <si>
    <t xml:space="preserve">Razem :            1.181.937 zł zwiększono sprzedaż majątku </t>
  </si>
  <si>
    <t>Zwiększono podatek od nieruchomości o 42.153 zł na projekt I etap woda zmiana dofinansowania z 60% na 50%.</t>
  </si>
  <si>
    <t>Zwiększono podatek rolny o 180.109 zł (na projekt "Polepszenie usług w SPOZ w Zelgnie).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</si>
</sst>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8">
    <font>
      <sz val="10"/>
      <name val="Arial CE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164" fontId="5" fillId="0" borderId="2" xfId="15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49" fontId="5" fillId="0" borderId="3" xfId="0" applyNumberFormat="1" applyFont="1" applyFill="1" applyBorder="1" applyAlignment="1">
      <alignment horizontal="center" vertical="top" wrapText="1"/>
    </xf>
    <xf numFmtId="164" fontId="5" fillId="0" borderId="2" xfId="15" applyNumberFormat="1" applyFont="1" applyFill="1" applyBorder="1" applyAlignment="1">
      <alignment horizontal="center" vertical="center" wrapText="1"/>
    </xf>
    <xf numFmtId="164" fontId="5" fillId="0" borderId="2" xfId="15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vertical="top" wrapText="1"/>
    </xf>
    <xf numFmtId="164" fontId="5" fillId="0" borderId="4" xfId="15" applyNumberFormat="1" applyFont="1" applyFill="1" applyBorder="1" applyAlignment="1">
      <alignment horizontal="center" vertical="center" wrapText="1"/>
    </xf>
    <xf numFmtId="164" fontId="5" fillId="0" borderId="4" xfId="15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164" fontId="5" fillId="0" borderId="3" xfId="15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5" xfId="15" applyNumberFormat="1" applyFont="1" applyFill="1" applyBorder="1" applyAlignment="1">
      <alignment horizontal="center" vertical="center" wrapText="1"/>
    </xf>
    <xf numFmtId="164" fontId="5" fillId="0" borderId="5" xfId="15" applyNumberFormat="1" applyFont="1" applyFill="1" applyBorder="1" applyAlignment="1">
      <alignment vertical="center"/>
    </xf>
    <xf numFmtId="164" fontId="5" fillId="0" borderId="5" xfId="15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 wrapText="1"/>
    </xf>
    <xf numFmtId="2" fontId="5" fillId="0" borderId="6" xfId="15" applyNumberFormat="1" applyFont="1" applyFill="1" applyBorder="1" applyAlignment="1">
      <alignment horizontal="center" vertical="center" wrapText="1"/>
    </xf>
    <xf numFmtId="164" fontId="5" fillId="0" borderId="6" xfId="15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49" fontId="4" fillId="0" borderId="7" xfId="0" applyNumberFormat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164" fontId="4" fillId="0" borderId="7" xfId="15" applyNumberFormat="1" applyFont="1" applyFill="1" applyBorder="1" applyAlignment="1">
      <alignment horizontal="left" vertical="top" wrapText="1"/>
    </xf>
    <xf numFmtId="2" fontId="5" fillId="0" borderId="2" xfId="15" applyNumberFormat="1" applyFont="1" applyFill="1" applyBorder="1" applyAlignment="1">
      <alignment horizontal="center" vertical="center" wrapText="1"/>
    </xf>
    <xf numFmtId="164" fontId="5" fillId="0" borderId="2" xfId="15" applyNumberFormat="1" applyFont="1" applyFill="1" applyBorder="1" applyAlignment="1">
      <alignment horizontal="left" vertical="center" wrapText="1"/>
    </xf>
    <xf numFmtId="2" fontId="5" fillId="0" borderId="4" xfId="15" applyNumberFormat="1" applyFont="1" applyFill="1" applyBorder="1" applyAlignment="1">
      <alignment horizontal="center" vertical="center" wrapText="1"/>
    </xf>
    <xf numFmtId="164" fontId="5" fillId="0" borderId="4" xfId="15" applyNumberFormat="1" applyFont="1" applyFill="1" applyBorder="1" applyAlignment="1">
      <alignment horizontal="center" vertical="center"/>
    </xf>
    <xf numFmtId="164" fontId="5" fillId="0" borderId="1" xfId="15" applyNumberFormat="1" applyFont="1" applyFill="1" applyBorder="1" applyAlignment="1">
      <alignment horizontal="left" vertical="center" wrapText="1"/>
    </xf>
    <xf numFmtId="2" fontId="5" fillId="0" borderId="2" xfId="15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3" xfId="15" applyNumberFormat="1" applyFont="1" applyFill="1" applyBorder="1" applyAlignment="1">
      <alignment horizontal="center" vertical="center" wrapText="1"/>
    </xf>
    <xf numFmtId="2" fontId="5" fillId="0" borderId="5" xfId="15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top" wrapText="1"/>
    </xf>
    <xf numFmtId="164" fontId="4" fillId="0" borderId="6" xfId="15" applyNumberFormat="1" applyFont="1" applyFill="1" applyBorder="1" applyAlignment="1">
      <alignment horizontal="center" vertical="center" wrapText="1"/>
    </xf>
    <xf numFmtId="164" fontId="5" fillId="0" borderId="3" xfId="15" applyNumberFormat="1" applyFont="1" applyFill="1" applyBorder="1" applyAlignment="1">
      <alignment horizontal="left" vertical="center" wrapText="1"/>
    </xf>
    <xf numFmtId="164" fontId="5" fillId="0" borderId="4" xfId="15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7" xfId="15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3" fontId="5" fillId="0" borderId="4" xfId="0" applyNumberFormat="1" applyFont="1" applyFill="1" applyBorder="1" applyAlignment="1">
      <alignment horizontal="center" vertical="center" wrapText="1"/>
    </xf>
    <xf numFmtId="2" fontId="5" fillId="0" borderId="4" xfId="15" applyNumberFormat="1" applyFont="1" applyFill="1" applyBorder="1" applyAlignment="1">
      <alignment horizontal="left" vertical="center" wrapText="1"/>
    </xf>
    <xf numFmtId="2" fontId="5" fillId="0" borderId="4" xfId="15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2" fontId="5" fillId="0" borderId="1" xfId="15" applyNumberFormat="1" applyFont="1" applyFill="1" applyBorder="1" applyAlignment="1">
      <alignment horizontal="left" vertical="center" wrapText="1"/>
    </xf>
    <xf numFmtId="2" fontId="5" fillId="0" borderId="1" xfId="15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top" wrapText="1"/>
    </xf>
    <xf numFmtId="2" fontId="5" fillId="0" borderId="3" xfId="15" applyNumberFormat="1" applyFont="1" applyFill="1" applyBorder="1" applyAlignment="1">
      <alignment horizontal="left" vertical="center" wrapText="1"/>
    </xf>
    <xf numFmtId="2" fontId="5" fillId="0" borderId="3" xfId="15" applyNumberFormat="1" applyFont="1" applyFill="1" applyBorder="1" applyAlignment="1">
      <alignment horizontal="left" vertical="center"/>
    </xf>
    <xf numFmtId="0" fontId="5" fillId="0" borderId="4" xfId="0" applyFont="1" applyBorder="1" applyAlignment="1">
      <alignment/>
    </xf>
    <xf numFmtId="49" fontId="5" fillId="0" borderId="8" xfId="0" applyNumberFormat="1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164" fontId="5" fillId="0" borderId="8" xfId="15" applyNumberFormat="1" applyFont="1" applyFill="1" applyBorder="1" applyAlignment="1">
      <alignment horizontal="left" vertical="top" wrapText="1"/>
    </xf>
    <xf numFmtId="164" fontId="5" fillId="0" borderId="3" xfId="15" applyNumberFormat="1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164" fontId="4" fillId="0" borderId="6" xfId="15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164" fontId="5" fillId="0" borderId="3" xfId="15" applyNumberFormat="1" applyFont="1" applyFill="1" applyBorder="1" applyAlignment="1">
      <alignment horizontal="left" vertical="center"/>
    </xf>
    <xf numFmtId="2" fontId="5" fillId="0" borderId="2" xfId="15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15" applyNumberFormat="1" applyFont="1" applyFill="1" applyBorder="1" applyAlignment="1">
      <alignment horizontal="center" vertical="center" wrapText="1"/>
    </xf>
    <xf numFmtId="2" fontId="5" fillId="0" borderId="1" xfId="15" applyNumberFormat="1" applyFont="1" applyFill="1" applyBorder="1" applyAlignment="1">
      <alignment horizontal="center" vertical="center" wrapText="1"/>
    </xf>
    <xf numFmtId="164" fontId="5" fillId="0" borderId="1" xfId="15" applyNumberFormat="1" applyFont="1" applyFill="1" applyBorder="1" applyAlignment="1">
      <alignment horizontal="center" vertical="center"/>
    </xf>
    <xf numFmtId="164" fontId="5" fillId="0" borderId="1" xfId="15" applyNumberFormat="1" applyFont="1" applyBorder="1" applyAlignment="1">
      <alignment horizontal="center" vertical="top"/>
    </xf>
    <xf numFmtId="164" fontId="4" fillId="0" borderId="3" xfId="15" applyNumberFormat="1" applyFont="1" applyFill="1" applyBorder="1" applyAlignment="1">
      <alignment horizontal="center" vertical="center" wrapText="1"/>
    </xf>
    <xf numFmtId="164" fontId="4" fillId="0" borderId="5" xfId="15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center" wrapText="1"/>
    </xf>
    <xf numFmtId="164" fontId="4" fillId="0" borderId="7" xfId="15" applyNumberFormat="1" applyFont="1" applyFill="1" applyBorder="1" applyAlignment="1">
      <alignment horizontal="left" vertical="center" wrapText="1"/>
    </xf>
    <xf numFmtId="164" fontId="5" fillId="0" borderId="6" xfId="15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164" fontId="4" fillId="0" borderId="6" xfId="15" applyNumberFormat="1" applyFont="1" applyFill="1" applyBorder="1" applyAlignment="1">
      <alignment horizontal="left" vertical="center" wrapText="1"/>
    </xf>
    <xf numFmtId="164" fontId="5" fillId="0" borderId="5" xfId="15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164" fontId="4" fillId="0" borderId="6" xfId="15" applyNumberFormat="1" applyFont="1" applyFill="1" applyBorder="1" applyAlignment="1">
      <alignment horizontal="center" vertical="center"/>
    </xf>
    <xf numFmtId="164" fontId="4" fillId="0" borderId="3" xfId="15" applyNumberFormat="1" applyFont="1" applyFill="1" applyBorder="1" applyAlignment="1">
      <alignment horizontal="center" vertical="center"/>
    </xf>
    <xf numFmtId="164" fontId="4" fillId="0" borderId="4" xfId="15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164" fontId="5" fillId="0" borderId="2" xfId="15" applyNumberFormat="1" applyFont="1" applyFill="1" applyBorder="1" applyAlignment="1">
      <alignment horizontal="center" vertical="center"/>
    </xf>
    <xf numFmtId="164" fontId="5" fillId="0" borderId="6" xfId="15" applyNumberFormat="1" applyFont="1" applyFill="1" applyBorder="1" applyAlignment="1">
      <alignment horizontal="center" vertical="center"/>
    </xf>
    <xf numFmtId="2" fontId="5" fillId="0" borderId="3" xfId="15" applyNumberFormat="1" applyFont="1" applyFill="1" applyBorder="1" applyAlignment="1">
      <alignment horizontal="center" vertical="center" wrapText="1"/>
    </xf>
    <xf numFmtId="164" fontId="5" fillId="0" borderId="3" xfId="15" applyNumberFormat="1" applyFont="1" applyFill="1" applyBorder="1" applyAlignment="1">
      <alignment horizontal="left" vertical="center"/>
    </xf>
    <xf numFmtId="2" fontId="5" fillId="0" borderId="6" xfId="15" applyNumberFormat="1" applyFont="1" applyFill="1" applyBorder="1" applyAlignment="1">
      <alignment horizontal="center" vertical="center" wrapText="1"/>
    </xf>
    <xf numFmtId="2" fontId="5" fillId="0" borderId="6" xfId="15" applyNumberFormat="1" applyFont="1" applyFill="1" applyBorder="1" applyAlignment="1">
      <alignment horizontal="center" vertical="center"/>
    </xf>
    <xf numFmtId="2" fontId="5" fillId="0" borderId="4" xfId="15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5" xfId="15" applyNumberFormat="1" applyFont="1" applyFill="1" applyBorder="1" applyAlignment="1">
      <alignment horizontal="center" vertical="center" wrapText="1"/>
    </xf>
    <xf numFmtId="164" fontId="4" fillId="0" borderId="2" xfId="15" applyNumberFormat="1" applyFont="1" applyFill="1" applyBorder="1" applyAlignment="1">
      <alignment horizontal="center" vertical="center"/>
    </xf>
    <xf numFmtId="164" fontId="4" fillId="0" borderId="5" xfId="15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15" applyNumberFormat="1" applyFont="1" applyFill="1" applyBorder="1" applyAlignment="1">
      <alignment horizontal="center" vertical="center" wrapText="1"/>
    </xf>
    <xf numFmtId="2" fontId="5" fillId="0" borderId="5" xfId="15" applyNumberFormat="1" applyFont="1" applyFill="1" applyBorder="1" applyAlignment="1">
      <alignment horizontal="center" vertical="center" wrapText="1"/>
    </xf>
    <xf numFmtId="164" fontId="4" fillId="0" borderId="2" xfId="15" applyNumberFormat="1" applyFont="1" applyFill="1" applyBorder="1" applyAlignment="1">
      <alignment horizontal="center" vertical="center" wrapText="1"/>
    </xf>
    <xf numFmtId="164" fontId="4" fillId="0" borderId="5" xfId="15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1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3" xfId="1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164" fontId="4" fillId="0" borderId="6" xfId="15" applyNumberFormat="1" applyFont="1" applyFill="1" applyBorder="1" applyAlignment="1">
      <alignment horizontal="center" vertical="center" wrapText="1"/>
    </xf>
    <xf numFmtId="164" fontId="4" fillId="0" borderId="3" xfId="15" applyNumberFormat="1" applyFont="1" applyFill="1" applyBorder="1" applyAlignment="1">
      <alignment horizontal="center" vertical="center" wrapText="1"/>
    </xf>
    <xf numFmtId="164" fontId="4" fillId="0" borderId="4" xfId="15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4" fontId="4" fillId="0" borderId="1" xfId="15" applyNumberFormat="1" applyFont="1" applyFill="1" applyBorder="1" applyAlignment="1">
      <alignment horizontal="center" vertical="center" wrapText="1"/>
    </xf>
    <xf numFmtId="164" fontId="5" fillId="0" borderId="1" xfId="15" applyNumberFormat="1" applyFont="1" applyFill="1" applyBorder="1" applyAlignment="1">
      <alignment horizontal="center" vertical="center" wrapText="1"/>
    </xf>
    <xf numFmtId="2" fontId="5" fillId="0" borderId="2" xfId="15" applyNumberFormat="1" applyFont="1" applyFill="1" applyBorder="1" applyAlignment="1">
      <alignment horizontal="center" vertical="center" wrapText="1"/>
    </xf>
    <xf numFmtId="2" fontId="5" fillId="0" borderId="4" xfId="15" applyNumberFormat="1" applyFont="1" applyFill="1" applyBorder="1" applyAlignment="1">
      <alignment horizontal="center" vertical="center" wrapText="1"/>
    </xf>
    <xf numFmtId="164" fontId="5" fillId="0" borderId="3" xfId="15" applyNumberFormat="1" applyFont="1" applyFill="1" applyBorder="1" applyAlignment="1">
      <alignment horizontal="center" vertical="center"/>
    </xf>
    <xf numFmtId="164" fontId="5" fillId="0" borderId="4" xfId="15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2" xfId="15" applyNumberFormat="1" applyFont="1" applyFill="1" applyBorder="1" applyAlignment="1">
      <alignment horizontal="center" vertical="center" wrapText="1"/>
    </xf>
    <xf numFmtId="164" fontId="5" fillId="0" borderId="4" xfId="15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164" fontId="5" fillId="0" borderId="2" xfId="15" applyNumberFormat="1" applyFont="1" applyFill="1" applyBorder="1" applyAlignment="1">
      <alignment horizontal="center" vertical="top" wrapText="1"/>
    </xf>
    <xf numFmtId="164" fontId="5" fillId="0" borderId="4" xfId="15" applyNumberFormat="1" applyFont="1" applyFill="1" applyBorder="1" applyAlignment="1">
      <alignment horizontal="center" vertical="top" wrapText="1"/>
    </xf>
    <xf numFmtId="164" fontId="5" fillId="0" borderId="3" xfId="15" applyNumberFormat="1" applyFont="1" applyFill="1" applyBorder="1" applyAlignment="1">
      <alignment horizontal="center" vertical="top" wrapText="1"/>
    </xf>
    <xf numFmtId="164" fontId="5" fillId="0" borderId="5" xfId="15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workbookViewId="0" topLeftCell="A19">
      <selection activeCell="C25" sqref="C25:C26"/>
    </sheetView>
  </sheetViews>
  <sheetFormatPr defaultColWidth="9.00390625" defaultRowHeight="12.75"/>
  <cols>
    <col min="1" max="1" width="4.875" style="0" bestFit="1" customWidth="1"/>
    <col min="2" max="2" width="15.625" style="0" customWidth="1"/>
    <col min="3" max="3" width="6.375" style="0" customWidth="1"/>
    <col min="4" max="4" width="10.00390625" style="0" customWidth="1"/>
    <col min="5" max="5" width="9.25390625" style="0" bestFit="1" customWidth="1"/>
    <col min="6" max="6" width="10.00390625" style="0" customWidth="1"/>
    <col min="7" max="7" width="8.00390625" style="0" customWidth="1"/>
    <col min="8" max="8" width="9.375" style="0" bestFit="1" customWidth="1"/>
    <col min="9" max="9" width="8.25390625" style="0" customWidth="1"/>
    <col min="10" max="10" width="8.875" style="0" customWidth="1"/>
    <col min="11" max="12" width="9.25390625" style="0" bestFit="1" customWidth="1"/>
    <col min="13" max="13" width="8.125" style="0" customWidth="1"/>
    <col min="14" max="14" width="9.25390625" style="0" bestFit="1" customWidth="1"/>
    <col min="15" max="15" width="9.375" style="0" customWidth="1"/>
    <col min="16" max="16" width="8.375" style="0" customWidth="1"/>
  </cols>
  <sheetData>
    <row r="1" spans="1:15" ht="15.75">
      <c r="A1" s="1"/>
      <c r="B1" s="1"/>
      <c r="C1" s="1"/>
      <c r="D1" s="1"/>
      <c r="E1" s="1"/>
      <c r="F1" s="1"/>
      <c r="G1" s="1"/>
      <c r="H1" s="1"/>
      <c r="I1" s="90" t="s">
        <v>37</v>
      </c>
      <c r="J1" s="1"/>
      <c r="K1" s="1"/>
      <c r="L1" s="1"/>
      <c r="M1" s="173" t="s">
        <v>0</v>
      </c>
      <c r="N1" s="173"/>
      <c r="O1" s="173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73" t="s">
        <v>98</v>
      </c>
      <c r="N2" s="173"/>
      <c r="O2" s="173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73" t="s">
        <v>1</v>
      </c>
      <c r="N3" s="173"/>
      <c r="O3" s="173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73" t="s">
        <v>99</v>
      </c>
      <c r="N4" s="173"/>
      <c r="O4" s="173"/>
    </row>
    <row r="5" spans="1:15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73" t="s">
        <v>2</v>
      </c>
      <c r="N5" s="173"/>
      <c r="O5" s="173"/>
    </row>
    <row r="6" spans="1:15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73" t="s">
        <v>3</v>
      </c>
      <c r="N6" s="173"/>
      <c r="O6" s="173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</row>
    <row r="8" spans="1:15" ht="15.75">
      <c r="A8" s="174" t="s">
        <v>4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4"/>
    </row>
    <row r="9" spans="1:15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</row>
    <row r="10" spans="1:16" ht="19.5">
      <c r="A10" s="5" t="s">
        <v>5</v>
      </c>
      <c r="B10" s="99" t="s">
        <v>6</v>
      </c>
      <c r="C10" s="99" t="s">
        <v>7</v>
      </c>
      <c r="D10" s="99" t="s">
        <v>8</v>
      </c>
      <c r="E10" s="5" t="s">
        <v>9</v>
      </c>
      <c r="F10" s="5" t="s">
        <v>10</v>
      </c>
      <c r="G10" s="5"/>
      <c r="H10" s="175" t="s">
        <v>11</v>
      </c>
      <c r="I10" s="176"/>
      <c r="J10" s="176"/>
      <c r="K10" s="176"/>
      <c r="L10" s="176"/>
      <c r="M10" s="176"/>
      <c r="N10" s="176"/>
      <c r="O10" s="176"/>
      <c r="P10" s="177"/>
    </row>
    <row r="11" spans="1:16" ht="68.25">
      <c r="A11" s="5" t="s">
        <v>12</v>
      </c>
      <c r="B11" s="145"/>
      <c r="C11" s="145"/>
      <c r="D11" s="145"/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18</v>
      </c>
      <c r="K11" s="5" t="s">
        <v>19</v>
      </c>
      <c r="L11" s="5" t="s">
        <v>20</v>
      </c>
      <c r="M11" s="5" t="s">
        <v>21</v>
      </c>
      <c r="N11" s="5" t="s">
        <v>22</v>
      </c>
      <c r="O11" s="5" t="s">
        <v>23</v>
      </c>
      <c r="P11" s="6" t="s">
        <v>24</v>
      </c>
    </row>
    <row r="12" spans="1:16" ht="21.75" customHeight="1">
      <c r="A12" s="7" t="s">
        <v>25</v>
      </c>
      <c r="B12" s="8" t="s">
        <v>26</v>
      </c>
      <c r="C12" s="9">
        <v>2005</v>
      </c>
      <c r="D12" s="10">
        <v>29000</v>
      </c>
      <c r="E12" s="9"/>
      <c r="F12" s="9">
        <v>29000</v>
      </c>
      <c r="G12" s="9"/>
      <c r="H12" s="10">
        <v>29000</v>
      </c>
      <c r="I12" s="9"/>
      <c r="J12" s="9"/>
      <c r="K12" s="9"/>
      <c r="L12" s="9"/>
      <c r="M12" s="9"/>
      <c r="N12" s="9"/>
      <c r="O12" s="9"/>
      <c r="P12" s="11"/>
    </row>
    <row r="13" spans="1:16" ht="30.75" customHeight="1">
      <c r="A13" s="167"/>
      <c r="B13" s="8" t="s">
        <v>27</v>
      </c>
      <c r="C13" s="9">
        <v>2005</v>
      </c>
      <c r="D13" s="10">
        <v>14000</v>
      </c>
      <c r="E13" s="9"/>
      <c r="F13" s="9">
        <v>14000</v>
      </c>
      <c r="G13" s="9"/>
      <c r="H13" s="10">
        <v>14000</v>
      </c>
      <c r="I13" s="9"/>
      <c r="J13" s="9"/>
      <c r="K13" s="9"/>
      <c r="L13" s="9"/>
      <c r="M13" s="9"/>
      <c r="N13" s="9"/>
      <c r="O13" s="9"/>
      <c r="P13" s="11"/>
    </row>
    <row r="14" spans="1:16" ht="27.75" customHeight="1">
      <c r="A14" s="165"/>
      <c r="B14" s="8" t="s">
        <v>28</v>
      </c>
      <c r="C14" s="9">
        <v>2005</v>
      </c>
      <c r="D14" s="10">
        <v>10500</v>
      </c>
      <c r="E14" s="9"/>
      <c r="F14" s="9">
        <v>10500</v>
      </c>
      <c r="G14" s="9"/>
      <c r="H14" s="10">
        <v>10500</v>
      </c>
      <c r="I14" s="9"/>
      <c r="J14" s="9"/>
      <c r="K14" s="9"/>
      <c r="L14" s="9"/>
      <c r="M14" s="9"/>
      <c r="N14" s="9"/>
      <c r="O14" s="9"/>
      <c r="P14" s="11"/>
    </row>
    <row r="15" spans="1:16" ht="21.75" customHeight="1">
      <c r="A15" s="166"/>
      <c r="B15" s="8" t="s">
        <v>29</v>
      </c>
      <c r="C15" s="9">
        <v>2005</v>
      </c>
      <c r="D15" s="10">
        <v>40000</v>
      </c>
      <c r="E15" s="9"/>
      <c r="F15" s="10">
        <v>40000</v>
      </c>
      <c r="G15" s="9"/>
      <c r="H15" s="10">
        <v>40000</v>
      </c>
      <c r="I15" s="9"/>
      <c r="J15" s="9"/>
      <c r="K15" s="9"/>
      <c r="L15" s="9"/>
      <c r="M15" s="9"/>
      <c r="N15" s="9"/>
      <c r="O15" s="9"/>
      <c r="P15" s="11"/>
    </row>
    <row r="16" spans="1:16" ht="73.5" customHeight="1">
      <c r="A16" s="167" t="s">
        <v>25</v>
      </c>
      <c r="B16" s="129" t="s">
        <v>30</v>
      </c>
      <c r="C16" s="111" t="s">
        <v>69</v>
      </c>
      <c r="D16" s="161">
        <v>2229800</v>
      </c>
      <c r="E16" s="161">
        <v>66800</v>
      </c>
      <c r="F16" s="161">
        <v>1369800</v>
      </c>
      <c r="G16" s="161">
        <v>0</v>
      </c>
      <c r="H16" s="14" t="s">
        <v>31</v>
      </c>
      <c r="I16" s="161">
        <v>0</v>
      </c>
      <c r="J16" s="13">
        <v>555937</v>
      </c>
      <c r="K16" s="15" t="s">
        <v>32</v>
      </c>
      <c r="L16" s="111"/>
      <c r="M16" s="111"/>
      <c r="N16" s="111"/>
      <c r="O16" s="161">
        <v>793200</v>
      </c>
      <c r="P16" s="156"/>
    </row>
    <row r="17" spans="1:16" ht="56.25" customHeight="1">
      <c r="A17" s="166"/>
      <c r="B17" s="126"/>
      <c r="C17" s="131"/>
      <c r="D17" s="162"/>
      <c r="E17" s="162"/>
      <c r="F17" s="162"/>
      <c r="G17" s="162"/>
      <c r="H17" s="18">
        <v>552653</v>
      </c>
      <c r="I17" s="162"/>
      <c r="J17" s="17">
        <v>111210</v>
      </c>
      <c r="K17" s="17">
        <v>150000</v>
      </c>
      <c r="L17" s="131"/>
      <c r="M17" s="131"/>
      <c r="N17" s="131"/>
      <c r="O17" s="162"/>
      <c r="P17" s="157"/>
    </row>
    <row r="18" spans="1:16" ht="17.25" customHeight="1">
      <c r="A18" s="167"/>
      <c r="B18" s="129" t="s">
        <v>33</v>
      </c>
      <c r="C18" s="111" t="s">
        <v>34</v>
      </c>
      <c r="D18" s="161">
        <v>1217781</v>
      </c>
      <c r="E18" s="161">
        <v>23510</v>
      </c>
      <c r="F18" s="161">
        <v>316267</v>
      </c>
      <c r="G18" s="161"/>
      <c r="H18" s="161">
        <v>98537</v>
      </c>
      <c r="I18" s="161"/>
      <c r="J18" s="20">
        <v>186604</v>
      </c>
      <c r="K18" s="161"/>
      <c r="L18" s="111"/>
      <c r="M18" s="111"/>
      <c r="N18" s="111"/>
      <c r="O18" s="161">
        <v>878004</v>
      </c>
      <c r="P18" s="156"/>
    </row>
    <row r="19" spans="1:16" ht="12.75" customHeight="1">
      <c r="A19" s="166"/>
      <c r="B19" s="126"/>
      <c r="C19" s="131"/>
      <c r="D19" s="162"/>
      <c r="E19" s="162"/>
      <c r="F19" s="162"/>
      <c r="G19" s="162"/>
      <c r="H19" s="162"/>
      <c r="I19" s="162"/>
      <c r="J19" s="20">
        <v>31126</v>
      </c>
      <c r="K19" s="162"/>
      <c r="L19" s="131"/>
      <c r="M19" s="131"/>
      <c r="N19" s="131"/>
      <c r="O19" s="162"/>
      <c r="P19" s="157"/>
    </row>
    <row r="20" spans="1:16" ht="19.5">
      <c r="A20" s="5" t="s">
        <v>5</v>
      </c>
      <c r="B20" s="99" t="s">
        <v>6</v>
      </c>
      <c r="C20" s="99" t="s">
        <v>7</v>
      </c>
      <c r="D20" s="99" t="s">
        <v>8</v>
      </c>
      <c r="E20" s="5" t="s">
        <v>9</v>
      </c>
      <c r="F20" s="5" t="s">
        <v>10</v>
      </c>
      <c r="G20" s="5"/>
      <c r="H20" s="100" t="s">
        <v>11</v>
      </c>
      <c r="I20" s="100"/>
      <c r="J20" s="100"/>
      <c r="K20" s="100"/>
      <c r="L20" s="100"/>
      <c r="M20" s="100"/>
      <c r="N20" s="100"/>
      <c r="O20" s="100"/>
      <c r="P20" s="11"/>
    </row>
    <row r="21" spans="1:16" ht="68.25">
      <c r="A21" s="5" t="s">
        <v>12</v>
      </c>
      <c r="B21" s="145"/>
      <c r="C21" s="145"/>
      <c r="D21" s="145"/>
      <c r="E21" s="5" t="s">
        <v>13</v>
      </c>
      <c r="F21" s="5" t="s">
        <v>14</v>
      </c>
      <c r="G21" s="5" t="s">
        <v>15</v>
      </c>
      <c r="H21" s="5" t="s">
        <v>16</v>
      </c>
      <c r="I21" s="5" t="s">
        <v>17</v>
      </c>
      <c r="J21" s="5" t="s">
        <v>18</v>
      </c>
      <c r="K21" s="5" t="s">
        <v>19</v>
      </c>
      <c r="L21" s="5" t="s">
        <v>20</v>
      </c>
      <c r="M21" s="5" t="s">
        <v>21</v>
      </c>
      <c r="N21" s="5" t="s">
        <v>22</v>
      </c>
      <c r="O21" s="5" t="s">
        <v>23</v>
      </c>
      <c r="P21" s="6" t="s">
        <v>24</v>
      </c>
    </row>
    <row r="22" spans="1:16" ht="16.5" customHeight="1">
      <c r="A22" s="167" t="s">
        <v>35</v>
      </c>
      <c r="B22" s="129" t="s">
        <v>36</v>
      </c>
      <c r="C22" s="111" t="s">
        <v>90</v>
      </c>
      <c r="D22" s="161">
        <v>1124000</v>
      </c>
      <c r="E22" s="161">
        <v>71953</v>
      </c>
      <c r="F22" s="161">
        <v>17047</v>
      </c>
      <c r="G22" s="161">
        <v>0</v>
      </c>
      <c r="H22" s="161">
        <v>17047</v>
      </c>
      <c r="I22" s="13" t="s">
        <v>37</v>
      </c>
      <c r="J22" s="13" t="s">
        <v>37</v>
      </c>
      <c r="K22" s="13" t="s">
        <v>37</v>
      </c>
      <c r="L22" s="13"/>
      <c r="M22" s="111"/>
      <c r="N22" s="111"/>
      <c r="O22" s="102">
        <v>1035000</v>
      </c>
      <c r="P22" s="156"/>
    </row>
    <row r="23" spans="1:16" ht="27.75" customHeight="1" thickBot="1">
      <c r="A23" s="172"/>
      <c r="B23" s="95"/>
      <c r="C23" s="96"/>
      <c r="D23" s="112"/>
      <c r="E23" s="112"/>
      <c r="F23" s="112"/>
      <c r="G23" s="112"/>
      <c r="H23" s="112"/>
      <c r="I23" s="24">
        <v>0</v>
      </c>
      <c r="J23" s="24">
        <v>0</v>
      </c>
      <c r="K23" s="25">
        <v>0</v>
      </c>
      <c r="L23" s="24"/>
      <c r="M23" s="96"/>
      <c r="N23" s="96"/>
      <c r="O23" s="171"/>
      <c r="P23" s="115"/>
    </row>
    <row r="24" spans="1:16" ht="14.25" thickBot="1" thickTop="1">
      <c r="A24" s="31"/>
      <c r="B24" s="32" t="s">
        <v>38</v>
      </c>
      <c r="C24" s="32"/>
      <c r="D24" s="33">
        <f>D22+D18+D16+D15+D14+D13+D12</f>
        <v>4665081</v>
      </c>
      <c r="E24" s="33">
        <f aca="true" t="shared" si="0" ref="E24:P24">E22+E18+E16+E15+E14+E13+E12</f>
        <v>162263</v>
      </c>
      <c r="F24" s="33">
        <f t="shared" si="0"/>
        <v>1796614</v>
      </c>
      <c r="G24" s="33">
        <f t="shared" si="0"/>
        <v>0</v>
      </c>
      <c r="H24" s="33">
        <f>H22+H18+H17+H15+H14+H13+H12</f>
        <v>761737</v>
      </c>
      <c r="I24" s="33">
        <f>I23+I18+I16+I15+I14+I13+I12</f>
        <v>0</v>
      </c>
      <c r="J24" s="33">
        <f>J23+J19+J18+J17+J16+J15+J14+J13+J12</f>
        <v>884877</v>
      </c>
      <c r="K24" s="33">
        <f>K23+K17+K15+K14+K13+K12</f>
        <v>150000</v>
      </c>
      <c r="L24" s="33">
        <f t="shared" si="0"/>
        <v>0</v>
      </c>
      <c r="M24" s="33">
        <f t="shared" si="0"/>
        <v>0</v>
      </c>
      <c r="N24" s="33">
        <f t="shared" si="0"/>
        <v>0</v>
      </c>
      <c r="O24" s="33">
        <f t="shared" si="0"/>
        <v>2706204</v>
      </c>
      <c r="P24" s="33">
        <f t="shared" si="0"/>
        <v>0</v>
      </c>
    </row>
    <row r="25" spans="1:16" ht="13.5" thickTop="1">
      <c r="A25" s="167" t="s">
        <v>39</v>
      </c>
      <c r="B25" s="129" t="s">
        <v>40</v>
      </c>
      <c r="C25" s="111" t="s">
        <v>43</v>
      </c>
      <c r="D25" s="161">
        <v>555000</v>
      </c>
      <c r="E25" s="161">
        <v>40000</v>
      </c>
      <c r="F25" s="161">
        <v>515000</v>
      </c>
      <c r="G25" s="152"/>
      <c r="H25" s="161">
        <v>82000</v>
      </c>
      <c r="I25" s="161">
        <v>0</v>
      </c>
      <c r="J25" s="161" t="s">
        <v>37</v>
      </c>
      <c r="K25" s="35" t="s">
        <v>41</v>
      </c>
      <c r="L25" s="161">
        <v>40000</v>
      </c>
      <c r="M25" s="152"/>
      <c r="N25" s="13">
        <v>23000</v>
      </c>
      <c r="O25" s="102">
        <v>0</v>
      </c>
      <c r="P25" s="109"/>
    </row>
    <row r="26" spans="1:16" ht="12.75">
      <c r="A26" s="166"/>
      <c r="B26" s="126"/>
      <c r="C26" s="131"/>
      <c r="D26" s="162"/>
      <c r="E26" s="162"/>
      <c r="F26" s="162"/>
      <c r="G26" s="153"/>
      <c r="H26" s="162"/>
      <c r="I26" s="162"/>
      <c r="J26" s="162"/>
      <c r="K26" s="17">
        <v>370000</v>
      </c>
      <c r="L26" s="162"/>
      <c r="M26" s="153"/>
      <c r="N26" s="17" t="s">
        <v>42</v>
      </c>
      <c r="O26" s="155"/>
      <c r="P26" s="157"/>
    </row>
    <row r="27" spans="1:16" ht="74.25" customHeight="1">
      <c r="A27" s="167" t="s">
        <v>39</v>
      </c>
      <c r="B27" s="8" t="s">
        <v>97</v>
      </c>
      <c r="C27" s="111" t="s">
        <v>43</v>
      </c>
      <c r="D27" s="161">
        <v>1938000</v>
      </c>
      <c r="E27" s="161">
        <v>17800</v>
      </c>
      <c r="F27" s="161">
        <v>1920200</v>
      </c>
      <c r="G27" s="161">
        <v>0</v>
      </c>
      <c r="H27" s="14" t="s">
        <v>31</v>
      </c>
      <c r="I27" s="152"/>
      <c r="J27" s="38">
        <v>720841</v>
      </c>
      <c r="K27" s="39" t="s">
        <v>37</v>
      </c>
      <c r="L27" s="152"/>
      <c r="M27" s="152"/>
      <c r="N27" s="152"/>
      <c r="O27" s="102">
        <v>0</v>
      </c>
      <c r="P27" s="156"/>
    </row>
    <row r="28" spans="1:16" ht="27.75" customHeight="1">
      <c r="A28" s="165"/>
      <c r="B28" s="125" t="s">
        <v>44</v>
      </c>
      <c r="C28" s="130"/>
      <c r="D28" s="132"/>
      <c r="E28" s="132"/>
      <c r="F28" s="132"/>
      <c r="G28" s="132"/>
      <c r="H28" s="20">
        <v>1009200</v>
      </c>
      <c r="I28" s="104"/>
      <c r="J28" s="161">
        <v>190159</v>
      </c>
      <c r="K28" s="170">
        <v>0</v>
      </c>
      <c r="L28" s="104"/>
      <c r="M28" s="104"/>
      <c r="N28" s="104"/>
      <c r="O28" s="154"/>
      <c r="P28" s="163"/>
    </row>
    <row r="29" spans="1:16" ht="24.75" customHeight="1">
      <c r="A29" s="165"/>
      <c r="B29" s="125"/>
      <c r="C29" s="130"/>
      <c r="D29" s="132"/>
      <c r="E29" s="132"/>
      <c r="F29" s="132"/>
      <c r="G29" s="132"/>
      <c r="H29" s="20"/>
      <c r="I29" s="104"/>
      <c r="J29" s="132"/>
      <c r="K29" s="170"/>
      <c r="L29" s="104"/>
      <c r="M29" s="104"/>
      <c r="N29" s="104"/>
      <c r="O29" s="154"/>
      <c r="P29" s="163"/>
    </row>
    <row r="30" spans="1:16" ht="8.25" customHeight="1">
      <c r="A30" s="167"/>
      <c r="B30" s="129" t="s">
        <v>91</v>
      </c>
      <c r="C30" s="111">
        <v>2005</v>
      </c>
      <c r="D30" s="161">
        <v>100000</v>
      </c>
      <c r="E30" s="161"/>
      <c r="F30" s="161">
        <v>100000</v>
      </c>
      <c r="G30" s="161"/>
      <c r="H30" s="161">
        <v>40000</v>
      </c>
      <c r="I30" s="152"/>
      <c r="J30" s="161"/>
      <c r="K30" s="168"/>
      <c r="L30" s="34" t="s">
        <v>31</v>
      </c>
      <c r="M30" s="152"/>
      <c r="N30" s="161">
        <v>10000</v>
      </c>
      <c r="O30" s="102"/>
      <c r="P30" s="156"/>
    </row>
    <row r="31" spans="1:16" ht="12.75">
      <c r="A31" s="166"/>
      <c r="B31" s="126"/>
      <c r="C31" s="131"/>
      <c r="D31" s="162"/>
      <c r="E31" s="162"/>
      <c r="F31" s="162"/>
      <c r="G31" s="162"/>
      <c r="H31" s="162"/>
      <c r="I31" s="153"/>
      <c r="J31" s="162"/>
      <c r="K31" s="169"/>
      <c r="L31" s="17">
        <v>50000</v>
      </c>
      <c r="M31" s="153"/>
      <c r="N31" s="162"/>
      <c r="O31" s="155"/>
      <c r="P31" s="157"/>
    </row>
    <row r="32" spans="1:16" ht="19.5" customHeight="1" thickBot="1">
      <c r="A32" s="21"/>
      <c r="B32" s="22" t="s">
        <v>92</v>
      </c>
      <c r="C32" s="23">
        <v>2005</v>
      </c>
      <c r="D32" s="24">
        <v>12000</v>
      </c>
      <c r="E32" s="24"/>
      <c r="F32" s="24">
        <v>12000</v>
      </c>
      <c r="G32" s="24"/>
      <c r="H32" s="24">
        <v>12000</v>
      </c>
      <c r="I32" s="43"/>
      <c r="J32" s="24"/>
      <c r="K32" s="89"/>
      <c r="L32" s="24"/>
      <c r="M32" s="43"/>
      <c r="N32" s="24"/>
      <c r="O32" s="26"/>
      <c r="P32" s="30"/>
    </row>
    <row r="33" spans="1:16" ht="14.25" thickBot="1" thickTop="1">
      <c r="A33" s="31"/>
      <c r="B33" s="32" t="s">
        <v>45</v>
      </c>
      <c r="C33" s="32"/>
      <c r="D33" s="33">
        <f>D32+D30+D27+D25</f>
        <v>2605000</v>
      </c>
      <c r="E33" s="33">
        <f aca="true" t="shared" si="1" ref="E33:P33">E32+E30+E27+E25</f>
        <v>57800</v>
      </c>
      <c r="F33" s="33">
        <f t="shared" si="1"/>
        <v>2547200</v>
      </c>
      <c r="G33" s="33">
        <f t="shared" si="1"/>
        <v>0</v>
      </c>
      <c r="H33" s="33">
        <f>H32+H30+H28+H25</f>
        <v>1143200</v>
      </c>
      <c r="I33" s="33">
        <f t="shared" si="1"/>
        <v>0</v>
      </c>
      <c r="J33" s="33">
        <f>J32+J30+J28+J27</f>
        <v>911000</v>
      </c>
      <c r="K33" s="33">
        <f>K32+K30+K28+K26</f>
        <v>370000</v>
      </c>
      <c r="L33" s="33">
        <f>L32+L31+L27+L25</f>
        <v>90000</v>
      </c>
      <c r="M33" s="33">
        <f t="shared" si="1"/>
        <v>0</v>
      </c>
      <c r="N33" s="33">
        <f t="shared" si="1"/>
        <v>33000</v>
      </c>
      <c r="O33" s="33">
        <f t="shared" si="1"/>
        <v>0</v>
      </c>
      <c r="P33" s="33">
        <f t="shared" si="1"/>
        <v>0</v>
      </c>
    </row>
    <row r="34" spans="1:16" ht="8.25" customHeight="1" thickTop="1">
      <c r="A34" s="164" t="s">
        <v>46</v>
      </c>
      <c r="B34" s="98" t="s">
        <v>47</v>
      </c>
      <c r="C34" s="116">
        <v>2005</v>
      </c>
      <c r="D34" s="117">
        <v>200000</v>
      </c>
      <c r="E34" s="140"/>
      <c r="F34" s="117">
        <v>200000</v>
      </c>
      <c r="G34" s="140"/>
      <c r="H34" s="117">
        <v>70000</v>
      </c>
      <c r="I34" s="140"/>
      <c r="J34" s="140"/>
      <c r="K34" s="46" t="s">
        <v>48</v>
      </c>
      <c r="L34" s="140"/>
      <c r="M34" s="140"/>
      <c r="N34" s="140"/>
      <c r="O34" s="140"/>
      <c r="P34" s="109"/>
    </row>
    <row r="35" spans="1:16" ht="12.75">
      <c r="A35" s="166"/>
      <c r="B35" s="126"/>
      <c r="C35" s="131"/>
      <c r="D35" s="162"/>
      <c r="E35" s="142"/>
      <c r="F35" s="162"/>
      <c r="G35" s="142"/>
      <c r="H35" s="162"/>
      <c r="I35" s="142"/>
      <c r="J35" s="142"/>
      <c r="K35" s="47">
        <v>130000</v>
      </c>
      <c r="L35" s="142"/>
      <c r="M35" s="142"/>
      <c r="N35" s="142"/>
      <c r="O35" s="142"/>
      <c r="P35" s="157"/>
    </row>
    <row r="36" spans="1:16" ht="30" customHeight="1">
      <c r="A36" s="167" t="s">
        <v>46</v>
      </c>
      <c r="B36" s="129" t="s">
        <v>49</v>
      </c>
      <c r="C36" s="111">
        <v>2005</v>
      </c>
      <c r="D36" s="161">
        <v>160000</v>
      </c>
      <c r="E36" s="119"/>
      <c r="F36" s="161">
        <v>160000</v>
      </c>
      <c r="G36" s="119"/>
      <c r="H36" s="161">
        <v>14000</v>
      </c>
      <c r="I36" s="119"/>
      <c r="J36" s="119"/>
      <c r="K36" s="35" t="s">
        <v>48</v>
      </c>
      <c r="L36" s="13" t="s">
        <v>50</v>
      </c>
      <c r="M36" s="119"/>
      <c r="N36" s="119"/>
      <c r="O36" s="119"/>
      <c r="P36" s="156"/>
    </row>
    <row r="37" spans="1:16" ht="36.75" customHeight="1" thickBot="1">
      <c r="A37" s="166"/>
      <c r="B37" s="126"/>
      <c r="C37" s="131"/>
      <c r="D37" s="162"/>
      <c r="E37" s="142"/>
      <c r="F37" s="162"/>
      <c r="G37" s="142"/>
      <c r="H37" s="162"/>
      <c r="I37" s="142"/>
      <c r="J37" s="142"/>
      <c r="K37" s="47">
        <v>50000</v>
      </c>
      <c r="L37" s="47">
        <v>96000</v>
      </c>
      <c r="M37" s="142"/>
      <c r="N37" s="142"/>
      <c r="O37" s="142"/>
      <c r="P37" s="157"/>
    </row>
    <row r="38" spans="1:16" ht="14.25" thickBot="1" thickTop="1">
      <c r="A38" s="48"/>
      <c r="B38" s="32" t="s">
        <v>51</v>
      </c>
      <c r="C38" s="49"/>
      <c r="D38" s="50">
        <f aca="true" t="shared" si="2" ref="D38:P38">SUM(D34:D37)</f>
        <v>360000</v>
      </c>
      <c r="E38" s="50">
        <f t="shared" si="2"/>
        <v>0</v>
      </c>
      <c r="F38" s="50">
        <f t="shared" si="2"/>
        <v>360000</v>
      </c>
      <c r="G38" s="50">
        <f t="shared" si="2"/>
        <v>0</v>
      </c>
      <c r="H38" s="50">
        <f t="shared" si="2"/>
        <v>84000</v>
      </c>
      <c r="I38" s="50">
        <f t="shared" si="2"/>
        <v>0</v>
      </c>
      <c r="J38" s="50">
        <f t="shared" si="2"/>
        <v>0</v>
      </c>
      <c r="K38" s="50">
        <f t="shared" si="2"/>
        <v>180000</v>
      </c>
      <c r="L38" s="50">
        <f t="shared" si="2"/>
        <v>96000</v>
      </c>
      <c r="M38" s="50">
        <f t="shared" si="2"/>
        <v>0</v>
      </c>
      <c r="N38" s="50">
        <f t="shared" si="2"/>
        <v>0</v>
      </c>
      <c r="O38" s="50">
        <f t="shared" si="2"/>
        <v>0</v>
      </c>
      <c r="P38" s="50">
        <f t="shared" si="2"/>
        <v>0</v>
      </c>
    </row>
    <row r="39" spans="1:16" ht="32.25" customHeight="1" thickTop="1">
      <c r="A39" s="51" t="s">
        <v>52</v>
      </c>
      <c r="B39" s="16" t="s">
        <v>53</v>
      </c>
      <c r="C39" s="52" t="s">
        <v>54</v>
      </c>
      <c r="D39" s="47">
        <v>223500</v>
      </c>
      <c r="E39" s="47">
        <v>145500</v>
      </c>
      <c r="F39" s="47">
        <v>78000</v>
      </c>
      <c r="G39" s="53"/>
      <c r="H39" s="47">
        <v>48000</v>
      </c>
      <c r="I39" s="53"/>
      <c r="J39" s="53"/>
      <c r="K39" s="53"/>
      <c r="L39" s="53"/>
      <c r="M39" s="53"/>
      <c r="N39" s="47">
        <v>30000</v>
      </c>
      <c r="O39" s="54"/>
      <c r="P39" s="11"/>
    </row>
    <row r="40" spans="1:16" ht="19.5">
      <c r="A40" s="5" t="s">
        <v>5</v>
      </c>
      <c r="B40" s="99" t="s">
        <v>6</v>
      </c>
      <c r="C40" s="99" t="s">
        <v>7</v>
      </c>
      <c r="D40" s="99" t="s">
        <v>8</v>
      </c>
      <c r="E40" s="5" t="s">
        <v>9</v>
      </c>
      <c r="F40" s="5" t="s">
        <v>10</v>
      </c>
      <c r="G40" s="5"/>
      <c r="H40" s="100" t="s">
        <v>11</v>
      </c>
      <c r="I40" s="100"/>
      <c r="J40" s="100"/>
      <c r="K40" s="100"/>
      <c r="L40" s="100"/>
      <c r="M40" s="100"/>
      <c r="N40" s="100"/>
      <c r="O40" s="100"/>
      <c r="P40" s="11"/>
    </row>
    <row r="41" spans="1:16" ht="68.25">
      <c r="A41" s="5" t="s">
        <v>12</v>
      </c>
      <c r="B41" s="145"/>
      <c r="C41" s="145"/>
      <c r="D41" s="145"/>
      <c r="E41" s="5" t="s">
        <v>13</v>
      </c>
      <c r="F41" s="5" t="s">
        <v>14</v>
      </c>
      <c r="G41" s="5" t="s">
        <v>15</v>
      </c>
      <c r="H41" s="5" t="s">
        <v>16</v>
      </c>
      <c r="I41" s="5" t="s">
        <v>17</v>
      </c>
      <c r="J41" s="5" t="s">
        <v>18</v>
      </c>
      <c r="K41" s="5" t="s">
        <v>19</v>
      </c>
      <c r="L41" s="5" t="s">
        <v>20</v>
      </c>
      <c r="M41" s="5" t="s">
        <v>21</v>
      </c>
      <c r="N41" s="5" t="s">
        <v>22</v>
      </c>
      <c r="O41" s="5" t="s">
        <v>23</v>
      </c>
      <c r="P41" s="6" t="s">
        <v>24</v>
      </c>
    </row>
    <row r="42" spans="1:16" ht="19.5">
      <c r="A42" s="55" t="s">
        <v>52</v>
      </c>
      <c r="B42" s="56" t="s">
        <v>55</v>
      </c>
      <c r="C42" s="57"/>
      <c r="D42" s="38">
        <v>8000</v>
      </c>
      <c r="E42" s="38"/>
      <c r="F42" s="38">
        <v>8000</v>
      </c>
      <c r="G42" s="58"/>
      <c r="H42" s="38">
        <v>8000</v>
      </c>
      <c r="I42" s="58"/>
      <c r="J42" s="58"/>
      <c r="K42" s="58"/>
      <c r="L42" s="58"/>
      <c r="M42" s="58"/>
      <c r="N42" s="38"/>
      <c r="O42" s="59"/>
      <c r="P42" s="11"/>
    </row>
    <row r="43" spans="1:16" ht="19.5">
      <c r="A43" s="55" t="s">
        <v>52</v>
      </c>
      <c r="B43" s="56" t="s">
        <v>93</v>
      </c>
      <c r="C43" s="57"/>
      <c r="D43" s="38">
        <v>2500</v>
      </c>
      <c r="E43" s="38"/>
      <c r="F43" s="38">
        <v>2500</v>
      </c>
      <c r="G43" s="58"/>
      <c r="H43" s="38">
        <v>2500</v>
      </c>
      <c r="I43" s="58"/>
      <c r="J43" s="58"/>
      <c r="K43" s="58"/>
      <c r="L43" s="58"/>
      <c r="M43" s="58"/>
      <c r="N43" s="38"/>
      <c r="O43" s="59"/>
      <c r="P43" s="11"/>
    </row>
    <row r="44" spans="1:16" ht="30" customHeight="1">
      <c r="A44" s="55" t="s">
        <v>52</v>
      </c>
      <c r="B44" s="56" t="s">
        <v>94</v>
      </c>
      <c r="C44" s="57"/>
      <c r="D44" s="38">
        <v>6000</v>
      </c>
      <c r="E44" s="38"/>
      <c r="F44" s="38">
        <v>6000</v>
      </c>
      <c r="G44" s="58"/>
      <c r="H44" s="38">
        <v>6000</v>
      </c>
      <c r="I44" s="58"/>
      <c r="J44" s="58"/>
      <c r="K44" s="58"/>
      <c r="L44" s="58"/>
      <c r="M44" s="58"/>
      <c r="N44" s="38"/>
      <c r="O44" s="59"/>
      <c r="P44" s="11"/>
    </row>
    <row r="45" spans="1:16" ht="21" customHeight="1" thickBot="1">
      <c r="A45" s="60" t="s">
        <v>52</v>
      </c>
      <c r="B45" s="40" t="s">
        <v>56</v>
      </c>
      <c r="C45" s="41">
        <v>2005</v>
      </c>
      <c r="D45" s="46">
        <v>15000</v>
      </c>
      <c r="E45" s="46"/>
      <c r="F45" s="46">
        <v>15000</v>
      </c>
      <c r="G45" s="61"/>
      <c r="H45" s="46">
        <v>15000</v>
      </c>
      <c r="I45" s="61"/>
      <c r="J45" s="61"/>
      <c r="K45" s="61"/>
      <c r="L45" s="61"/>
      <c r="M45" s="61"/>
      <c r="N45" s="46"/>
      <c r="O45" s="62"/>
      <c r="P45" s="63"/>
    </row>
    <row r="46" spans="1:16" ht="14.25" thickBot="1" thickTop="1">
      <c r="A46" s="31"/>
      <c r="B46" s="32" t="s">
        <v>57</v>
      </c>
      <c r="C46" s="32"/>
      <c r="D46" s="33">
        <f>D45+D44+D43+D42+D39</f>
        <v>255000</v>
      </c>
      <c r="E46" s="33">
        <f>E45+E44+E43+E42+E39</f>
        <v>145500</v>
      </c>
      <c r="F46" s="33">
        <f>F45+F44+F43+F42+F39</f>
        <v>109500</v>
      </c>
      <c r="G46" s="33">
        <f>G45+G44+G43+G42+G39</f>
        <v>0</v>
      </c>
      <c r="H46" s="33">
        <f>H45+H44+H43+H42+H39</f>
        <v>79500</v>
      </c>
      <c r="I46" s="33">
        <f aca="true" t="shared" si="3" ref="I46:P46">I45+I42+I39</f>
        <v>0</v>
      </c>
      <c r="J46" s="33">
        <f t="shared" si="3"/>
        <v>0</v>
      </c>
      <c r="K46" s="33">
        <f t="shared" si="3"/>
        <v>0</v>
      </c>
      <c r="L46" s="33">
        <f t="shared" si="3"/>
        <v>0</v>
      </c>
      <c r="M46" s="33">
        <f t="shared" si="3"/>
        <v>0</v>
      </c>
      <c r="N46" s="33">
        <f t="shared" si="3"/>
        <v>30000</v>
      </c>
      <c r="O46" s="33">
        <f t="shared" si="3"/>
        <v>0</v>
      </c>
      <c r="P46" s="33">
        <f t="shared" si="3"/>
        <v>0</v>
      </c>
    </row>
    <row r="47" spans="1:16" ht="20.25" customHeight="1" thickTop="1">
      <c r="A47" s="64" t="s">
        <v>58</v>
      </c>
      <c r="B47" s="65" t="s">
        <v>59</v>
      </c>
      <c r="C47" s="65">
        <v>2005</v>
      </c>
      <c r="D47" s="66">
        <v>20000</v>
      </c>
      <c r="E47" s="66"/>
      <c r="F47" s="66">
        <v>20000</v>
      </c>
      <c r="G47" s="66"/>
      <c r="H47" s="66">
        <v>20000</v>
      </c>
      <c r="I47" s="66"/>
      <c r="J47" s="66"/>
      <c r="K47" s="66"/>
      <c r="L47" s="66"/>
      <c r="M47" s="66"/>
      <c r="N47" s="66"/>
      <c r="O47" s="66"/>
      <c r="P47" s="11"/>
    </row>
    <row r="48" spans="1:16" ht="31.5" customHeight="1" thickBot="1">
      <c r="A48" s="60" t="s">
        <v>58</v>
      </c>
      <c r="B48" s="40" t="s">
        <v>60</v>
      </c>
      <c r="C48" s="40">
        <v>2005</v>
      </c>
      <c r="D48" s="67">
        <v>10000</v>
      </c>
      <c r="E48" s="67"/>
      <c r="F48" s="67">
        <v>10000</v>
      </c>
      <c r="G48" s="67"/>
      <c r="H48" s="67">
        <v>10000</v>
      </c>
      <c r="I48" s="67"/>
      <c r="J48" s="67"/>
      <c r="K48" s="67"/>
      <c r="L48" s="67"/>
      <c r="M48" s="67"/>
      <c r="N48" s="67"/>
      <c r="O48" s="67"/>
      <c r="P48" s="11"/>
    </row>
    <row r="49" spans="1:16" ht="9.75" customHeight="1" thickBot="1" thickTop="1">
      <c r="A49" s="68"/>
      <c r="B49" s="69" t="s">
        <v>61</v>
      </c>
      <c r="C49" s="69"/>
      <c r="D49" s="70">
        <f aca="true" t="shared" si="4" ref="D49:P49">D48+D47</f>
        <v>30000</v>
      </c>
      <c r="E49" s="70">
        <f t="shared" si="4"/>
        <v>0</v>
      </c>
      <c r="F49" s="70">
        <f t="shared" si="4"/>
        <v>30000</v>
      </c>
      <c r="G49" s="70">
        <f t="shared" si="4"/>
        <v>0</v>
      </c>
      <c r="H49" s="70">
        <f t="shared" si="4"/>
        <v>30000</v>
      </c>
      <c r="I49" s="70">
        <f t="shared" si="4"/>
        <v>0</v>
      </c>
      <c r="J49" s="70">
        <f t="shared" si="4"/>
        <v>0</v>
      </c>
      <c r="K49" s="70">
        <f t="shared" si="4"/>
        <v>0</v>
      </c>
      <c r="L49" s="70">
        <f t="shared" si="4"/>
        <v>0</v>
      </c>
      <c r="M49" s="70">
        <f t="shared" si="4"/>
        <v>0</v>
      </c>
      <c r="N49" s="70">
        <f t="shared" si="4"/>
        <v>0</v>
      </c>
      <c r="O49" s="70">
        <f t="shared" si="4"/>
        <v>0</v>
      </c>
      <c r="P49" s="70">
        <f t="shared" si="4"/>
        <v>0</v>
      </c>
    </row>
    <row r="50" spans="1:16" ht="10.5" customHeight="1" thickTop="1">
      <c r="A50" s="164" t="s">
        <v>62</v>
      </c>
      <c r="B50" s="98" t="s">
        <v>63</v>
      </c>
      <c r="C50" s="116" t="s">
        <v>64</v>
      </c>
      <c r="D50" s="117">
        <v>1546200</v>
      </c>
      <c r="E50" s="117">
        <v>994200</v>
      </c>
      <c r="F50" s="117">
        <v>552000</v>
      </c>
      <c r="G50" s="117">
        <v>299960</v>
      </c>
      <c r="H50" s="117">
        <v>66040</v>
      </c>
      <c r="I50" s="106"/>
      <c r="J50" s="106"/>
      <c r="K50" s="28" t="s">
        <v>37</v>
      </c>
      <c r="L50" s="28" t="s">
        <v>37</v>
      </c>
      <c r="M50" s="117">
        <v>96000</v>
      </c>
      <c r="N50" s="29" t="s">
        <v>31</v>
      </c>
      <c r="O50" s="103">
        <v>0</v>
      </c>
      <c r="P50" s="156"/>
    </row>
    <row r="51" spans="1:16" ht="8.25" customHeight="1">
      <c r="A51" s="165"/>
      <c r="B51" s="125"/>
      <c r="C51" s="130"/>
      <c r="D51" s="132"/>
      <c r="E51" s="132"/>
      <c r="F51" s="132"/>
      <c r="G51" s="132"/>
      <c r="H51" s="132"/>
      <c r="I51" s="104"/>
      <c r="J51" s="104"/>
      <c r="K51" s="20">
        <v>70000</v>
      </c>
      <c r="L51" s="42" t="s">
        <v>37</v>
      </c>
      <c r="M51" s="132"/>
      <c r="N51" s="20">
        <v>20000</v>
      </c>
      <c r="O51" s="154"/>
      <c r="P51" s="163"/>
    </row>
    <row r="52" spans="1:16" ht="12.75">
      <c r="A52" s="166"/>
      <c r="B52" s="126"/>
      <c r="C52" s="131"/>
      <c r="D52" s="162"/>
      <c r="E52" s="162"/>
      <c r="F52" s="162"/>
      <c r="G52" s="162"/>
      <c r="H52" s="162"/>
      <c r="I52" s="153"/>
      <c r="J52" s="153"/>
      <c r="K52" s="36"/>
      <c r="L52" s="17">
        <v>0</v>
      </c>
      <c r="M52" s="162"/>
      <c r="N52" s="71"/>
      <c r="O52" s="155"/>
      <c r="P52" s="157"/>
    </row>
    <row r="53" spans="1:16" ht="12.75">
      <c r="A53" s="127">
        <v>80110</v>
      </c>
      <c r="B53" s="129" t="s">
        <v>65</v>
      </c>
      <c r="C53" s="111" t="s">
        <v>66</v>
      </c>
      <c r="D53" s="161">
        <v>1330200</v>
      </c>
      <c r="E53" s="161">
        <v>863200</v>
      </c>
      <c r="F53" s="161">
        <v>467000</v>
      </c>
      <c r="G53" s="161">
        <v>202730</v>
      </c>
      <c r="H53" s="161">
        <v>44670</v>
      </c>
      <c r="I53" s="152"/>
      <c r="J53" s="152"/>
      <c r="K53" s="34" t="s">
        <v>37</v>
      </c>
      <c r="L53" s="152"/>
      <c r="M53" s="161">
        <v>129600</v>
      </c>
      <c r="N53" s="13" t="s">
        <v>31</v>
      </c>
      <c r="O53" s="102">
        <v>0</v>
      </c>
      <c r="P53" s="156"/>
    </row>
    <row r="54" spans="1:16" ht="12.75">
      <c r="A54" s="110"/>
      <c r="B54" s="125"/>
      <c r="C54" s="130"/>
      <c r="D54" s="132"/>
      <c r="E54" s="132"/>
      <c r="F54" s="132"/>
      <c r="G54" s="132"/>
      <c r="H54" s="132"/>
      <c r="I54" s="104"/>
      <c r="J54" s="104"/>
      <c r="K54" s="20">
        <v>70000</v>
      </c>
      <c r="L54" s="104"/>
      <c r="M54" s="132"/>
      <c r="N54" s="20">
        <v>20000</v>
      </c>
      <c r="O54" s="154"/>
      <c r="P54" s="163"/>
    </row>
    <row r="55" spans="1:16" ht="12.75">
      <c r="A55" s="128"/>
      <c r="B55" s="126"/>
      <c r="C55" s="131"/>
      <c r="D55" s="162"/>
      <c r="E55" s="162"/>
      <c r="F55" s="162"/>
      <c r="G55" s="162"/>
      <c r="H55" s="162"/>
      <c r="I55" s="153"/>
      <c r="J55" s="153"/>
      <c r="K55" s="36"/>
      <c r="L55" s="153"/>
      <c r="M55" s="162"/>
      <c r="N55" s="17"/>
      <c r="O55" s="155"/>
      <c r="P55" s="157"/>
    </row>
    <row r="56" spans="1:16" ht="20.25" customHeight="1">
      <c r="A56" s="72"/>
      <c r="B56" s="40" t="s">
        <v>67</v>
      </c>
      <c r="C56" s="41"/>
      <c r="D56" s="20">
        <v>1980000</v>
      </c>
      <c r="E56" s="17">
        <v>1538300</v>
      </c>
      <c r="F56" s="17">
        <v>28575</v>
      </c>
      <c r="G56" s="17"/>
      <c r="H56" s="17">
        <v>28575</v>
      </c>
      <c r="I56" s="36"/>
      <c r="J56" s="36"/>
      <c r="K56" s="36"/>
      <c r="L56" s="36"/>
      <c r="M56" s="17"/>
      <c r="N56" s="17"/>
      <c r="O56" s="37">
        <v>413125</v>
      </c>
      <c r="P56" s="19"/>
    </row>
    <row r="57" spans="1:16" ht="42" customHeight="1">
      <c r="A57" s="127">
        <v>80110</v>
      </c>
      <c r="B57" s="8" t="s">
        <v>68</v>
      </c>
      <c r="C57" s="111" t="s">
        <v>69</v>
      </c>
      <c r="D57" s="161">
        <v>1879862</v>
      </c>
      <c r="E57" s="74"/>
      <c r="F57" s="35">
        <v>0</v>
      </c>
      <c r="G57" s="35">
        <v>0</v>
      </c>
      <c r="H57" s="35">
        <v>0</v>
      </c>
      <c r="I57" s="74"/>
      <c r="J57" s="74"/>
      <c r="K57" s="74"/>
      <c r="L57" s="74"/>
      <c r="M57" s="74"/>
      <c r="N57" s="74"/>
      <c r="O57" s="102">
        <v>1114921</v>
      </c>
      <c r="P57" s="156"/>
    </row>
    <row r="58" spans="1:16" ht="12.75">
      <c r="A58" s="110"/>
      <c r="B58" s="125" t="s">
        <v>70</v>
      </c>
      <c r="C58" s="130"/>
      <c r="D58" s="132"/>
      <c r="E58" s="132">
        <v>40007</v>
      </c>
      <c r="F58" s="132">
        <v>724934</v>
      </c>
      <c r="G58" s="132">
        <v>0</v>
      </c>
      <c r="H58" s="132">
        <v>118713</v>
      </c>
      <c r="I58" s="104"/>
      <c r="J58" s="46">
        <v>534817</v>
      </c>
      <c r="K58" s="42" t="s">
        <v>37</v>
      </c>
      <c r="L58" s="104"/>
      <c r="M58" s="104"/>
      <c r="N58" s="104"/>
      <c r="O58" s="154"/>
      <c r="P58" s="163"/>
    </row>
    <row r="59" spans="1:16" ht="48.75" customHeight="1">
      <c r="A59" s="110"/>
      <c r="B59" s="126"/>
      <c r="C59" s="130"/>
      <c r="D59" s="132"/>
      <c r="E59" s="162"/>
      <c r="F59" s="162"/>
      <c r="G59" s="162"/>
      <c r="H59" s="162"/>
      <c r="I59" s="153"/>
      <c r="J59" s="47">
        <v>71404</v>
      </c>
      <c r="K59" s="17">
        <v>0</v>
      </c>
      <c r="L59" s="153"/>
      <c r="M59" s="153"/>
      <c r="N59" s="153"/>
      <c r="O59" s="154"/>
      <c r="P59" s="163"/>
    </row>
    <row r="60" spans="1:16" ht="12.75">
      <c r="A60" s="75">
        <v>80113</v>
      </c>
      <c r="B60" s="56" t="s">
        <v>71</v>
      </c>
      <c r="C60" s="76"/>
      <c r="D60" s="77">
        <v>15000</v>
      </c>
      <c r="E60" s="77"/>
      <c r="F60" s="77">
        <v>15000</v>
      </c>
      <c r="G60" s="78"/>
      <c r="H60" s="77">
        <v>15000</v>
      </c>
      <c r="I60" s="78"/>
      <c r="J60" s="77"/>
      <c r="K60" s="77">
        <v>0</v>
      </c>
      <c r="L60" s="78"/>
      <c r="M60" s="78"/>
      <c r="N60" s="78"/>
      <c r="O60" s="79"/>
      <c r="P60" s="80">
        <v>0</v>
      </c>
    </row>
    <row r="61" spans="1:16" ht="12.75">
      <c r="A61" s="75">
        <v>80113</v>
      </c>
      <c r="B61" s="56" t="s">
        <v>72</v>
      </c>
      <c r="C61" s="76"/>
      <c r="D61" s="77">
        <v>300000</v>
      </c>
      <c r="E61" s="77"/>
      <c r="F61" s="77">
        <v>300000</v>
      </c>
      <c r="G61" s="78"/>
      <c r="H61" s="77"/>
      <c r="I61" s="78"/>
      <c r="J61" s="77"/>
      <c r="K61" s="77">
        <v>150000</v>
      </c>
      <c r="L61" s="78"/>
      <c r="M61" s="78"/>
      <c r="N61" s="78"/>
      <c r="O61" s="79"/>
      <c r="P61" s="80">
        <v>150000</v>
      </c>
    </row>
    <row r="62" spans="1:16" ht="10.5" customHeight="1">
      <c r="A62" s="110"/>
      <c r="B62" s="147" t="s">
        <v>73</v>
      </c>
      <c r="C62" s="130"/>
      <c r="D62" s="141">
        <f>D61+D60+D57+D56+D53+D50</f>
        <v>7051262</v>
      </c>
      <c r="E62" s="141">
        <f>E61+E60+E58+E56+E53+E50</f>
        <v>3435707</v>
      </c>
      <c r="F62" s="141">
        <f>F61+F60+F58+F56+F53+F50</f>
        <v>2087509</v>
      </c>
      <c r="G62" s="141">
        <f>G61+G60+G58+G57+G56+G53+G50</f>
        <v>502690</v>
      </c>
      <c r="H62" s="141">
        <f>H61+H60+H58+H57+H56+H53+H50</f>
        <v>272998</v>
      </c>
      <c r="I62" s="141">
        <f>I61+I60+I58+I57+I56+I53+I50</f>
        <v>0</v>
      </c>
      <c r="J62" s="141">
        <f>J61+J60+J59+J58+J57+J56+J53+J50</f>
        <v>606221</v>
      </c>
      <c r="K62" s="141">
        <f>K61+K60+K54+K51</f>
        <v>290000</v>
      </c>
      <c r="L62" s="42" t="s">
        <v>37</v>
      </c>
      <c r="M62" s="141">
        <f>M61+M60+M58+M57+M56+M53+M50</f>
        <v>225600</v>
      </c>
      <c r="N62" s="141">
        <f>N61+N60+N54+N51</f>
        <v>40000</v>
      </c>
      <c r="O62" s="92">
        <f>O61+O60+O57+O56+O53+O50</f>
        <v>1528046</v>
      </c>
      <c r="P62" s="92">
        <f>P61+P60+P57+P56+P53+P50</f>
        <v>150000</v>
      </c>
    </row>
    <row r="63" spans="1:16" ht="8.25" customHeight="1" thickBot="1">
      <c r="A63" s="94"/>
      <c r="B63" s="101"/>
      <c r="C63" s="96"/>
      <c r="D63" s="120"/>
      <c r="E63" s="120"/>
      <c r="F63" s="120"/>
      <c r="G63" s="120"/>
      <c r="H63" s="120"/>
      <c r="I63" s="120"/>
      <c r="J63" s="120"/>
      <c r="K63" s="120"/>
      <c r="L63" s="82">
        <f>L61+L60+L56+L53+L52</f>
        <v>0</v>
      </c>
      <c r="M63" s="120"/>
      <c r="N63" s="120"/>
      <c r="O63" s="114"/>
      <c r="P63" s="114"/>
    </row>
    <row r="64" spans="1:16" ht="20.25" thickTop="1">
      <c r="A64" s="5" t="s">
        <v>5</v>
      </c>
      <c r="B64" s="99" t="s">
        <v>6</v>
      </c>
      <c r="C64" s="99" t="s">
        <v>7</v>
      </c>
      <c r="D64" s="99" t="s">
        <v>8</v>
      </c>
      <c r="E64" s="5" t="s">
        <v>9</v>
      </c>
      <c r="F64" s="5" t="s">
        <v>10</v>
      </c>
      <c r="G64" s="5"/>
      <c r="H64" s="100" t="s">
        <v>11</v>
      </c>
      <c r="I64" s="100"/>
      <c r="J64" s="100"/>
      <c r="K64" s="100"/>
      <c r="L64" s="100"/>
      <c r="M64" s="100"/>
      <c r="N64" s="100"/>
      <c r="O64" s="100"/>
      <c r="P64" s="11"/>
    </row>
    <row r="65" spans="1:16" ht="69" thickBot="1">
      <c r="A65" s="5" t="s">
        <v>12</v>
      </c>
      <c r="B65" s="145"/>
      <c r="C65" s="145"/>
      <c r="D65" s="145"/>
      <c r="E65" s="5" t="s">
        <v>13</v>
      </c>
      <c r="F65" s="5" t="s">
        <v>14</v>
      </c>
      <c r="G65" s="5" t="s">
        <v>15</v>
      </c>
      <c r="H65" s="5" t="s">
        <v>16</v>
      </c>
      <c r="I65" s="5" t="s">
        <v>17</v>
      </c>
      <c r="J65" s="5" t="s">
        <v>18</v>
      </c>
      <c r="K65" s="5" t="s">
        <v>19</v>
      </c>
      <c r="L65" s="5" t="s">
        <v>20</v>
      </c>
      <c r="M65" s="5" t="s">
        <v>21</v>
      </c>
      <c r="N65" s="5" t="s">
        <v>22</v>
      </c>
      <c r="O65" s="5" t="s">
        <v>23</v>
      </c>
      <c r="P65" s="6" t="s">
        <v>24</v>
      </c>
    </row>
    <row r="66" spans="1:16" ht="23.25" customHeight="1" thickTop="1">
      <c r="A66" s="97">
        <v>85195</v>
      </c>
      <c r="B66" s="98" t="s">
        <v>74</v>
      </c>
      <c r="C66" s="116">
        <v>2005</v>
      </c>
      <c r="D66" s="117">
        <v>305748</v>
      </c>
      <c r="E66" s="117">
        <v>1464</v>
      </c>
      <c r="F66" s="117">
        <v>304284</v>
      </c>
      <c r="G66" s="117">
        <v>0</v>
      </c>
      <c r="H66" s="117">
        <v>304284</v>
      </c>
      <c r="I66" s="106"/>
      <c r="J66" s="45" t="s">
        <v>37</v>
      </c>
      <c r="K66" s="140"/>
      <c r="L66" s="117">
        <v>0</v>
      </c>
      <c r="M66" s="140"/>
      <c r="N66" s="117">
        <v>0</v>
      </c>
      <c r="O66" s="91"/>
      <c r="P66" s="109"/>
    </row>
    <row r="67" spans="1:16" ht="23.25" customHeight="1">
      <c r="A67" s="110"/>
      <c r="B67" s="125"/>
      <c r="C67" s="130"/>
      <c r="D67" s="132"/>
      <c r="E67" s="132"/>
      <c r="F67" s="132"/>
      <c r="G67" s="132"/>
      <c r="H67" s="132"/>
      <c r="I67" s="104"/>
      <c r="J67" s="20">
        <v>0</v>
      </c>
      <c r="K67" s="141"/>
      <c r="L67" s="132"/>
      <c r="M67" s="141"/>
      <c r="N67" s="132"/>
      <c r="O67" s="92"/>
      <c r="P67" s="163"/>
    </row>
    <row r="68" spans="1:16" ht="12.75">
      <c r="A68" s="128"/>
      <c r="B68" s="126"/>
      <c r="C68" s="131"/>
      <c r="D68" s="162"/>
      <c r="E68" s="162"/>
      <c r="F68" s="162"/>
      <c r="G68" s="162"/>
      <c r="H68" s="162"/>
      <c r="I68" s="153"/>
      <c r="J68" s="17">
        <v>0</v>
      </c>
      <c r="K68" s="142"/>
      <c r="L68" s="162"/>
      <c r="M68" s="142"/>
      <c r="N68" s="162"/>
      <c r="O68" s="93"/>
      <c r="P68" s="157"/>
    </row>
    <row r="69" spans="1:16" ht="19.5" customHeight="1">
      <c r="A69" s="127">
        <v>85195</v>
      </c>
      <c r="B69" s="129" t="s">
        <v>75</v>
      </c>
      <c r="C69" s="111">
        <v>2005</v>
      </c>
      <c r="D69" s="161">
        <v>30000</v>
      </c>
      <c r="E69" s="161"/>
      <c r="F69" s="161">
        <v>30000</v>
      </c>
      <c r="G69" s="161"/>
      <c r="H69" s="161">
        <v>21000</v>
      </c>
      <c r="I69" s="152"/>
      <c r="J69" s="161"/>
      <c r="K69" s="119"/>
      <c r="L69" s="13" t="s">
        <v>37</v>
      </c>
      <c r="M69" s="119"/>
      <c r="N69" s="161">
        <v>1000</v>
      </c>
      <c r="O69" s="113"/>
      <c r="P69" s="156"/>
    </row>
    <row r="70" spans="1:16" ht="10.5" customHeight="1" thickBot="1">
      <c r="A70" s="94"/>
      <c r="B70" s="95"/>
      <c r="C70" s="96"/>
      <c r="D70" s="112"/>
      <c r="E70" s="112"/>
      <c r="F70" s="112"/>
      <c r="G70" s="112"/>
      <c r="H70" s="112"/>
      <c r="I70" s="118"/>
      <c r="J70" s="112"/>
      <c r="K70" s="120"/>
      <c r="L70" s="24">
        <v>8000</v>
      </c>
      <c r="M70" s="120"/>
      <c r="N70" s="112"/>
      <c r="O70" s="114"/>
      <c r="P70" s="115"/>
    </row>
    <row r="71" spans="1:16" ht="14.25" thickBot="1" thickTop="1">
      <c r="A71" s="32"/>
      <c r="B71" s="32" t="s">
        <v>76</v>
      </c>
      <c r="C71" s="84"/>
      <c r="D71" s="85">
        <f>D69+D66</f>
        <v>335748</v>
      </c>
      <c r="E71" s="85">
        <f aca="true" t="shared" si="5" ref="E71:P71">E69+E66</f>
        <v>1464</v>
      </c>
      <c r="F71" s="85">
        <f t="shared" si="5"/>
        <v>334284</v>
      </c>
      <c r="G71" s="85">
        <f t="shared" si="5"/>
        <v>0</v>
      </c>
      <c r="H71" s="85">
        <f t="shared" si="5"/>
        <v>325284</v>
      </c>
      <c r="I71" s="85">
        <f t="shared" si="5"/>
        <v>0</v>
      </c>
      <c r="J71" s="85">
        <f>J68+J67</f>
        <v>0</v>
      </c>
      <c r="K71" s="85">
        <f t="shared" si="5"/>
        <v>0</v>
      </c>
      <c r="L71" s="85">
        <f>L70+L66</f>
        <v>8000</v>
      </c>
      <c r="M71" s="85">
        <f t="shared" si="5"/>
        <v>0</v>
      </c>
      <c r="N71" s="85">
        <f t="shared" si="5"/>
        <v>1000</v>
      </c>
      <c r="O71" s="85">
        <f t="shared" si="5"/>
        <v>0</v>
      </c>
      <c r="P71" s="85">
        <f t="shared" si="5"/>
        <v>0</v>
      </c>
    </row>
    <row r="72" spans="1:16" ht="39.75" customHeight="1" thickTop="1">
      <c r="A72" s="83">
        <v>90001</v>
      </c>
      <c r="B72" s="44" t="s">
        <v>77</v>
      </c>
      <c r="C72" s="116">
        <v>2005</v>
      </c>
      <c r="D72" s="29">
        <v>38000</v>
      </c>
      <c r="E72" s="117">
        <v>0</v>
      </c>
      <c r="F72" s="29">
        <v>38000</v>
      </c>
      <c r="G72" s="106"/>
      <c r="H72" s="29">
        <v>38000</v>
      </c>
      <c r="I72" s="117">
        <v>0</v>
      </c>
      <c r="J72" s="106"/>
      <c r="K72" s="86" t="s">
        <v>37</v>
      </c>
      <c r="L72" s="106"/>
      <c r="M72" s="106"/>
      <c r="N72" s="106"/>
      <c r="O72" s="107"/>
      <c r="P72" s="109"/>
    </row>
    <row r="73" spans="1:16" ht="12.75">
      <c r="A73" s="72"/>
      <c r="B73" s="16" t="s">
        <v>78</v>
      </c>
      <c r="C73" s="131"/>
      <c r="D73" s="17">
        <v>20000</v>
      </c>
      <c r="E73" s="162"/>
      <c r="F73" s="17">
        <v>20000</v>
      </c>
      <c r="G73" s="153"/>
      <c r="H73" s="17">
        <v>20000</v>
      </c>
      <c r="I73" s="162"/>
      <c r="J73" s="153"/>
      <c r="K73" s="17">
        <v>0</v>
      </c>
      <c r="L73" s="153"/>
      <c r="M73" s="153"/>
      <c r="N73" s="153"/>
      <c r="O73" s="108"/>
      <c r="P73" s="157"/>
    </row>
    <row r="74" spans="1:16" ht="69" customHeight="1">
      <c r="A74" s="127">
        <v>90001</v>
      </c>
      <c r="B74" s="8" t="s">
        <v>79</v>
      </c>
      <c r="C74" s="111" t="s">
        <v>43</v>
      </c>
      <c r="D74" s="161">
        <v>2526900</v>
      </c>
      <c r="E74" s="161">
        <v>74420</v>
      </c>
      <c r="F74" s="161">
        <v>2452500</v>
      </c>
      <c r="G74" s="161">
        <v>0</v>
      </c>
      <c r="H74" s="14" t="s">
        <v>31</v>
      </c>
      <c r="I74" s="152"/>
      <c r="J74" s="13">
        <v>751013</v>
      </c>
      <c r="K74" s="14" t="s">
        <v>32</v>
      </c>
      <c r="L74" s="152"/>
      <c r="M74" s="152"/>
      <c r="N74" s="152"/>
      <c r="O74" s="105">
        <v>0</v>
      </c>
      <c r="P74" s="156"/>
    </row>
    <row r="75" spans="1:16" ht="23.25" customHeight="1">
      <c r="A75" s="110"/>
      <c r="B75" s="125" t="s">
        <v>80</v>
      </c>
      <c r="C75" s="130"/>
      <c r="D75" s="132"/>
      <c r="E75" s="132"/>
      <c r="F75" s="132"/>
      <c r="G75" s="132"/>
      <c r="H75" s="20">
        <v>1008600</v>
      </c>
      <c r="I75" s="104"/>
      <c r="J75" s="20">
        <v>242887</v>
      </c>
      <c r="K75" s="20">
        <v>450000</v>
      </c>
      <c r="L75" s="104"/>
      <c r="M75" s="104"/>
      <c r="N75" s="104"/>
      <c r="O75" s="105"/>
      <c r="P75" s="163"/>
    </row>
    <row r="76" spans="1:16" ht="19.5" customHeight="1">
      <c r="A76" s="128"/>
      <c r="B76" s="126"/>
      <c r="C76" s="130"/>
      <c r="D76" s="132"/>
      <c r="E76" s="162"/>
      <c r="F76" s="162"/>
      <c r="G76" s="162"/>
      <c r="H76" s="17"/>
      <c r="I76" s="153"/>
      <c r="J76" s="17"/>
      <c r="K76" s="17"/>
      <c r="L76" s="153"/>
      <c r="M76" s="153"/>
      <c r="N76" s="153"/>
      <c r="O76" s="105"/>
      <c r="P76" s="157"/>
    </row>
    <row r="77" spans="1:16" ht="33" customHeight="1">
      <c r="A77" s="127">
        <v>90001</v>
      </c>
      <c r="B77" s="129" t="s">
        <v>81</v>
      </c>
      <c r="C77" s="130" t="s">
        <v>82</v>
      </c>
      <c r="D77" s="132">
        <v>4527800</v>
      </c>
      <c r="E77" s="161">
        <v>107968</v>
      </c>
      <c r="F77" s="161">
        <v>490112</v>
      </c>
      <c r="G77" s="161"/>
      <c r="H77" s="161">
        <v>154274</v>
      </c>
      <c r="I77" s="152"/>
      <c r="J77" s="20">
        <v>287827</v>
      </c>
      <c r="K77" s="161"/>
      <c r="L77" s="152"/>
      <c r="M77" s="152"/>
      <c r="N77" s="152"/>
      <c r="O77" s="154">
        <v>3929720</v>
      </c>
      <c r="P77" s="156"/>
    </row>
    <row r="78" spans="1:16" ht="26.25" customHeight="1">
      <c r="A78" s="128"/>
      <c r="B78" s="126"/>
      <c r="C78" s="131"/>
      <c r="D78" s="162"/>
      <c r="E78" s="162"/>
      <c r="F78" s="162"/>
      <c r="G78" s="162"/>
      <c r="H78" s="162"/>
      <c r="I78" s="153"/>
      <c r="J78" s="20">
        <v>48011</v>
      </c>
      <c r="K78" s="162"/>
      <c r="L78" s="153"/>
      <c r="M78" s="153"/>
      <c r="N78" s="153"/>
      <c r="O78" s="155"/>
      <c r="P78" s="157"/>
    </row>
    <row r="79" spans="1:16" ht="17.25" customHeight="1">
      <c r="A79" s="158" t="s">
        <v>83</v>
      </c>
      <c r="B79" s="159" t="s">
        <v>84</v>
      </c>
      <c r="C79" s="160">
        <v>2005</v>
      </c>
      <c r="D79" s="151">
        <v>50000</v>
      </c>
      <c r="E79" s="150"/>
      <c r="F79" s="151">
        <v>50000</v>
      </c>
      <c r="G79" s="150"/>
      <c r="H79" s="151">
        <v>20000</v>
      </c>
      <c r="I79" s="150"/>
      <c r="J79" s="150"/>
      <c r="K79" s="151"/>
      <c r="L79" s="13" t="s">
        <v>85</v>
      </c>
      <c r="M79" s="150"/>
      <c r="N79" s="150"/>
      <c r="O79" s="150"/>
      <c r="P79" s="149"/>
    </row>
    <row r="80" spans="1:16" ht="24" customHeight="1">
      <c r="A80" s="158"/>
      <c r="B80" s="159"/>
      <c r="C80" s="160"/>
      <c r="D80" s="151"/>
      <c r="E80" s="150"/>
      <c r="F80" s="151"/>
      <c r="G80" s="150"/>
      <c r="H80" s="151"/>
      <c r="I80" s="150"/>
      <c r="J80" s="150"/>
      <c r="K80" s="151"/>
      <c r="L80" s="38">
        <v>30000</v>
      </c>
      <c r="M80" s="150"/>
      <c r="N80" s="150"/>
      <c r="O80" s="150"/>
      <c r="P80" s="149"/>
    </row>
    <row r="81" spans="1:16" ht="31.5" customHeight="1" thickBot="1">
      <c r="A81" s="12" t="s">
        <v>95</v>
      </c>
      <c r="B81" s="40" t="s">
        <v>96</v>
      </c>
      <c r="C81" s="41">
        <v>2005</v>
      </c>
      <c r="D81" s="20">
        <v>15000</v>
      </c>
      <c r="E81" s="81"/>
      <c r="F81" s="20">
        <v>15000</v>
      </c>
      <c r="G81" s="81"/>
      <c r="H81" s="20">
        <v>15000</v>
      </c>
      <c r="I81" s="81"/>
      <c r="J81" s="81"/>
      <c r="K81" s="20"/>
      <c r="L81" s="46"/>
      <c r="M81" s="81"/>
      <c r="N81" s="81"/>
      <c r="O81" s="81"/>
      <c r="P81" s="30"/>
    </row>
    <row r="82" spans="1:16" ht="24" customHeight="1" thickTop="1">
      <c r="A82" s="5" t="s">
        <v>5</v>
      </c>
      <c r="B82" s="99" t="s">
        <v>6</v>
      </c>
      <c r="C82" s="99" t="s">
        <v>7</v>
      </c>
      <c r="D82" s="99" t="s">
        <v>8</v>
      </c>
      <c r="E82" s="5" t="s">
        <v>9</v>
      </c>
      <c r="F82" s="5" t="s">
        <v>10</v>
      </c>
      <c r="G82" s="5"/>
      <c r="H82" s="100" t="s">
        <v>11</v>
      </c>
      <c r="I82" s="100"/>
      <c r="J82" s="100"/>
      <c r="K82" s="100"/>
      <c r="L82" s="100"/>
      <c r="M82" s="100"/>
      <c r="N82" s="100"/>
      <c r="O82" s="100"/>
      <c r="P82" s="11"/>
    </row>
    <row r="83" spans="1:16" ht="72.75" customHeight="1" thickBot="1">
      <c r="A83" s="5" t="s">
        <v>12</v>
      </c>
      <c r="B83" s="145"/>
      <c r="C83" s="145"/>
      <c r="D83" s="145"/>
      <c r="E83" s="5" t="s">
        <v>13</v>
      </c>
      <c r="F83" s="5" t="s">
        <v>14</v>
      </c>
      <c r="G83" s="5" t="s">
        <v>15</v>
      </c>
      <c r="H83" s="5" t="s">
        <v>16</v>
      </c>
      <c r="I83" s="5" t="s">
        <v>17</v>
      </c>
      <c r="J83" s="5" t="s">
        <v>18</v>
      </c>
      <c r="K83" s="5" t="s">
        <v>19</v>
      </c>
      <c r="L83" s="5" t="s">
        <v>20</v>
      </c>
      <c r="M83" s="5" t="s">
        <v>21</v>
      </c>
      <c r="N83" s="5" t="s">
        <v>22</v>
      </c>
      <c r="O83" s="5" t="s">
        <v>23</v>
      </c>
      <c r="P83" s="6" t="s">
        <v>24</v>
      </c>
    </row>
    <row r="84" spans="1:16" ht="14.25" thickBot="1" thickTop="1">
      <c r="A84" s="48"/>
      <c r="B84" s="32" t="s">
        <v>86</v>
      </c>
      <c r="C84" s="49"/>
      <c r="D84" s="50">
        <f>D81+D79+D77+D74+D73+D72</f>
        <v>7177700</v>
      </c>
      <c r="E84" s="50">
        <f aca="true" t="shared" si="6" ref="E84:P84">E81+E79+E77+E74+E73+E72</f>
        <v>182388</v>
      </c>
      <c r="F84" s="50">
        <f t="shared" si="6"/>
        <v>3065612</v>
      </c>
      <c r="G84" s="50">
        <f t="shared" si="6"/>
        <v>0</v>
      </c>
      <c r="H84" s="50">
        <f>H81+H79+H77+H75+H73+H72</f>
        <v>1255874</v>
      </c>
      <c r="I84" s="50">
        <f t="shared" si="6"/>
        <v>0</v>
      </c>
      <c r="J84" s="50">
        <f>J81+J79+J78+J77+J75+J74+J72</f>
        <v>1329738</v>
      </c>
      <c r="K84" s="50">
        <f>K81+K79+K75</f>
        <v>450000</v>
      </c>
      <c r="L84" s="50">
        <f>L81+L80</f>
        <v>30000</v>
      </c>
      <c r="M84" s="50">
        <f t="shared" si="6"/>
        <v>0</v>
      </c>
      <c r="N84" s="50">
        <f t="shared" si="6"/>
        <v>0</v>
      </c>
      <c r="O84" s="50">
        <f t="shared" si="6"/>
        <v>3929720</v>
      </c>
      <c r="P84" s="50">
        <f t="shared" si="6"/>
        <v>0</v>
      </c>
    </row>
    <row r="85" spans="1:16" ht="32.25" customHeight="1" thickBot="1" thickTop="1">
      <c r="A85" s="27">
        <v>92109</v>
      </c>
      <c r="B85" s="40" t="s">
        <v>87</v>
      </c>
      <c r="C85" s="41">
        <v>2005</v>
      </c>
      <c r="D85" s="20">
        <v>6000</v>
      </c>
      <c r="E85" s="20"/>
      <c r="F85" s="20">
        <v>6000</v>
      </c>
      <c r="G85" s="20"/>
      <c r="H85" s="20">
        <v>6000</v>
      </c>
      <c r="I85" s="42"/>
      <c r="J85" s="20"/>
      <c r="K85" s="20"/>
      <c r="L85" s="42"/>
      <c r="M85" s="42"/>
      <c r="N85" s="42"/>
      <c r="O85" s="73"/>
      <c r="P85" s="11"/>
    </row>
    <row r="86" spans="1:16" ht="14.25" thickBot="1" thickTop="1">
      <c r="A86" s="69"/>
      <c r="B86" s="69" t="s">
        <v>88</v>
      </c>
      <c r="C86" s="87"/>
      <c r="D86" s="88">
        <f>D85</f>
        <v>6000</v>
      </c>
      <c r="E86" s="88">
        <f aca="true" t="shared" si="7" ref="E86:P86">E85</f>
        <v>0</v>
      </c>
      <c r="F86" s="88">
        <f t="shared" si="7"/>
        <v>6000</v>
      </c>
      <c r="G86" s="88">
        <f t="shared" si="7"/>
        <v>0</v>
      </c>
      <c r="H86" s="88">
        <f t="shared" si="7"/>
        <v>6000</v>
      </c>
      <c r="I86" s="88">
        <f t="shared" si="7"/>
        <v>0</v>
      </c>
      <c r="J86" s="88">
        <f t="shared" si="7"/>
        <v>0</v>
      </c>
      <c r="K86" s="88">
        <f t="shared" si="7"/>
        <v>0</v>
      </c>
      <c r="L86" s="88">
        <f t="shared" si="7"/>
        <v>0</v>
      </c>
      <c r="M86" s="88">
        <f t="shared" si="7"/>
        <v>0</v>
      </c>
      <c r="N86" s="88">
        <f t="shared" si="7"/>
        <v>0</v>
      </c>
      <c r="O86" s="88">
        <f t="shared" si="7"/>
        <v>0</v>
      </c>
      <c r="P86" s="88">
        <f t="shared" si="7"/>
        <v>0</v>
      </c>
    </row>
    <row r="87" spans="1:16" ht="13.5" thickTop="1">
      <c r="A87" s="143"/>
      <c r="B87" s="146" t="s">
        <v>89</v>
      </c>
      <c r="C87" s="146"/>
      <c r="D87" s="140">
        <f aca="true" t="shared" si="8" ref="D87:K87">D86+D84+D71+D62+D49+D46+D38+D33+D24</f>
        <v>22485791</v>
      </c>
      <c r="E87" s="140">
        <f t="shared" si="8"/>
        <v>3985122</v>
      </c>
      <c r="F87" s="140">
        <f t="shared" si="8"/>
        <v>10336719</v>
      </c>
      <c r="G87" s="140">
        <f t="shared" si="8"/>
        <v>502690</v>
      </c>
      <c r="H87" s="140">
        <f t="shared" si="8"/>
        <v>3958593</v>
      </c>
      <c r="I87" s="140">
        <f t="shared" si="8"/>
        <v>0</v>
      </c>
      <c r="J87" s="140">
        <f t="shared" si="8"/>
        <v>3731836</v>
      </c>
      <c r="K87" s="140">
        <f t="shared" si="8"/>
        <v>1440000</v>
      </c>
      <c r="L87" s="45" t="s">
        <v>31</v>
      </c>
      <c r="M87" s="140">
        <f>M86+M84+M71+M62+M49+M46+M38+M24</f>
        <v>225600</v>
      </c>
      <c r="N87" s="140">
        <f>N86+N84+N71+N62+N49+N46+N38+N33+N24</f>
        <v>104000</v>
      </c>
      <c r="O87" s="140">
        <f>O86+O84+O71+O62+O49+O46+O38+O33+O24</f>
        <v>8163970</v>
      </c>
      <c r="P87" s="140">
        <f>P86+P84+P71+P62+P49+P46+P38+P33+P24</f>
        <v>150000</v>
      </c>
    </row>
    <row r="88" spans="1:16" ht="12.75">
      <c r="A88" s="144"/>
      <c r="B88" s="147"/>
      <c r="C88" s="147"/>
      <c r="D88" s="141"/>
      <c r="E88" s="141"/>
      <c r="F88" s="141"/>
      <c r="G88" s="141"/>
      <c r="H88" s="141"/>
      <c r="I88" s="141"/>
      <c r="J88" s="141"/>
      <c r="K88" s="141"/>
      <c r="L88" s="141">
        <f>L86+L84+L71+L63+L49+L46+L38+L33+L24</f>
        <v>224000</v>
      </c>
      <c r="M88" s="141"/>
      <c r="N88" s="141"/>
      <c r="O88" s="141"/>
      <c r="P88" s="141"/>
    </row>
    <row r="89" spans="1:16" ht="12.75">
      <c r="A89" s="144"/>
      <c r="B89" s="147"/>
      <c r="C89" s="147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</row>
    <row r="90" spans="1:16" ht="12.75">
      <c r="A90" s="145"/>
      <c r="B90" s="148"/>
      <c r="C90" s="148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</row>
    <row r="92" spans="1:7" ht="12.75">
      <c r="A92" s="121"/>
      <c r="B92" s="122"/>
      <c r="C92" s="122"/>
      <c r="D92" s="123"/>
      <c r="E92" s="123"/>
      <c r="F92" s="123"/>
      <c r="G92" s="123"/>
    </row>
    <row r="93" spans="1:7" ht="12.75">
      <c r="A93" s="137" t="s">
        <v>100</v>
      </c>
      <c r="B93" s="137"/>
      <c r="C93" s="137"/>
      <c r="D93" s="137"/>
      <c r="E93" s="137"/>
      <c r="F93" s="137"/>
      <c r="G93" s="138"/>
    </row>
    <row r="94" spans="1:7" ht="12.75">
      <c r="A94" s="136" t="s">
        <v>101</v>
      </c>
      <c r="B94" s="136"/>
      <c r="C94" s="136"/>
      <c r="D94" s="136"/>
      <c r="E94" s="136"/>
      <c r="F94" s="136"/>
      <c r="G94" s="136"/>
    </row>
    <row r="95" spans="1:7" ht="12.75">
      <c r="A95" s="139" t="s">
        <v>102</v>
      </c>
      <c r="B95" s="139"/>
      <c r="C95" s="139"/>
      <c r="D95" s="139"/>
      <c r="E95" s="139"/>
      <c r="F95" s="139"/>
      <c r="G95" s="139"/>
    </row>
    <row r="96" spans="1:7" ht="12.75">
      <c r="A96" s="124"/>
      <c r="B96" s="124"/>
      <c r="C96" s="124" t="s">
        <v>108</v>
      </c>
      <c r="D96" s="124"/>
      <c r="E96" s="124"/>
      <c r="F96" s="124"/>
      <c r="G96" s="124"/>
    </row>
    <row r="97" spans="1:7" ht="12.75">
      <c r="A97" s="133"/>
      <c r="B97" s="133"/>
      <c r="C97" s="133"/>
      <c r="D97" s="133"/>
      <c r="E97" s="133"/>
      <c r="F97" s="133"/>
      <c r="G97" s="133"/>
    </row>
    <row r="98" spans="1:7" ht="12.75">
      <c r="A98" s="133" t="s">
        <v>103</v>
      </c>
      <c r="B98" s="133"/>
      <c r="C98" s="133"/>
      <c r="D98" s="133"/>
      <c r="E98" s="133"/>
      <c r="F98" s="133"/>
      <c r="G98" s="133"/>
    </row>
    <row r="99" spans="1:7" ht="12.75">
      <c r="A99" s="133" t="s">
        <v>104</v>
      </c>
      <c r="B99" s="133"/>
      <c r="C99" s="133"/>
      <c r="D99" s="133"/>
      <c r="E99" s="133"/>
      <c r="F99" s="133"/>
      <c r="G99" s="133" t="s">
        <v>37</v>
      </c>
    </row>
    <row r="100" spans="1:7" ht="12.75">
      <c r="A100" s="133" t="s">
        <v>105</v>
      </c>
      <c r="B100" s="133"/>
      <c r="C100" s="133"/>
      <c r="D100" s="133"/>
      <c r="E100" s="133"/>
      <c r="F100" s="133"/>
      <c r="G100" s="133"/>
    </row>
    <row r="101" spans="1:7" ht="12.75">
      <c r="A101" s="134" t="s">
        <v>106</v>
      </c>
      <c r="B101" s="134"/>
      <c r="C101" s="134"/>
      <c r="D101" s="134"/>
      <c r="E101" s="134"/>
      <c r="F101" s="133"/>
      <c r="G101" s="133"/>
    </row>
    <row r="102" spans="1:7" ht="12.75">
      <c r="A102" s="135" t="s">
        <v>107</v>
      </c>
      <c r="B102" s="135"/>
      <c r="C102" s="135"/>
      <c r="D102" s="135"/>
      <c r="E102" s="135"/>
      <c r="F102" s="133"/>
      <c r="G102" s="133"/>
    </row>
    <row r="104" spans="2:11" ht="12.75">
      <c r="B104" s="136" t="s">
        <v>110</v>
      </c>
      <c r="C104" s="136"/>
      <c r="D104" s="136"/>
      <c r="E104" s="136"/>
      <c r="F104" s="136"/>
      <c r="G104" s="136"/>
      <c r="H104" s="136"/>
      <c r="I104" s="136"/>
      <c r="J104" s="133"/>
      <c r="K104" s="133"/>
    </row>
    <row r="105" spans="2:11" ht="12.75">
      <c r="B105" s="136" t="s">
        <v>109</v>
      </c>
      <c r="C105" s="136"/>
      <c r="D105" s="136"/>
      <c r="E105" s="136"/>
      <c r="F105" s="136"/>
      <c r="G105" s="136"/>
      <c r="H105" s="136"/>
      <c r="I105" s="136"/>
      <c r="J105" s="133"/>
      <c r="K105" s="133"/>
    </row>
  </sheetData>
  <mergeCells count="301">
    <mergeCell ref="B82:B83"/>
    <mergeCell ref="C82:C83"/>
    <mergeCell ref="D82:D83"/>
    <mergeCell ref="H82:O82"/>
    <mergeCell ref="M1:O1"/>
    <mergeCell ref="M2:O2"/>
    <mergeCell ref="M3:O3"/>
    <mergeCell ref="M4:O4"/>
    <mergeCell ref="M5:O5"/>
    <mergeCell ref="M6:O6"/>
    <mergeCell ref="A8:N8"/>
    <mergeCell ref="B10:B11"/>
    <mergeCell ref="C10:C11"/>
    <mergeCell ref="D10:D11"/>
    <mergeCell ref="H10:P10"/>
    <mergeCell ref="A13:A15"/>
    <mergeCell ref="A16:A17"/>
    <mergeCell ref="B16:B17"/>
    <mergeCell ref="C16:C17"/>
    <mergeCell ref="N16:N17"/>
    <mergeCell ref="D16:D17"/>
    <mergeCell ref="E16:E17"/>
    <mergeCell ref="F16:F17"/>
    <mergeCell ref="G16:G17"/>
    <mergeCell ref="I16:I17"/>
    <mergeCell ref="L16:L17"/>
    <mergeCell ref="M16:M17"/>
    <mergeCell ref="M18:M19"/>
    <mergeCell ref="O16:O17"/>
    <mergeCell ref="P16:P17"/>
    <mergeCell ref="A18:A19"/>
    <mergeCell ref="B18:B19"/>
    <mergeCell ref="C18:C19"/>
    <mergeCell ref="D18:D19"/>
    <mergeCell ref="E18:E19"/>
    <mergeCell ref="F18:F19"/>
    <mergeCell ref="G18:G19"/>
    <mergeCell ref="N18:N19"/>
    <mergeCell ref="O18:O19"/>
    <mergeCell ref="P18:P19"/>
    <mergeCell ref="B20:B21"/>
    <mergeCell ref="C20:C21"/>
    <mergeCell ref="D20:D21"/>
    <mergeCell ref="H20:O20"/>
    <mergeCell ref="I18:I19"/>
    <mergeCell ref="K18:K19"/>
    <mergeCell ref="L18:L19"/>
    <mergeCell ref="H18:H19"/>
    <mergeCell ref="A22:A23"/>
    <mergeCell ref="B22:B23"/>
    <mergeCell ref="C22:C23"/>
    <mergeCell ref="D22:D23"/>
    <mergeCell ref="E22:E23"/>
    <mergeCell ref="F22:F23"/>
    <mergeCell ref="G22:G23"/>
    <mergeCell ref="H22:H23"/>
    <mergeCell ref="M22:M23"/>
    <mergeCell ref="N22:N23"/>
    <mergeCell ref="O22:O23"/>
    <mergeCell ref="P22:P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L25:L26"/>
    <mergeCell ref="M25:M26"/>
    <mergeCell ref="O25:O26"/>
    <mergeCell ref="P25:P26"/>
    <mergeCell ref="A27:A29"/>
    <mergeCell ref="C27:C29"/>
    <mergeCell ref="D27:D29"/>
    <mergeCell ref="E27:E29"/>
    <mergeCell ref="F27:F29"/>
    <mergeCell ref="G27:G29"/>
    <mergeCell ref="I27:I29"/>
    <mergeCell ref="L27:L29"/>
    <mergeCell ref="M27:M29"/>
    <mergeCell ref="N27:N29"/>
    <mergeCell ref="O27:O29"/>
    <mergeCell ref="P27:P29"/>
    <mergeCell ref="B28:B29"/>
    <mergeCell ref="J28:J29"/>
    <mergeCell ref="K28:K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M30:M31"/>
    <mergeCell ref="N30:N31"/>
    <mergeCell ref="O30:O31"/>
    <mergeCell ref="P30:P31"/>
    <mergeCell ref="A34:A35"/>
    <mergeCell ref="B34:B35"/>
    <mergeCell ref="C34:C35"/>
    <mergeCell ref="D34:D35"/>
    <mergeCell ref="J34:J35"/>
    <mergeCell ref="L34:L35"/>
    <mergeCell ref="M34:M35"/>
    <mergeCell ref="E34:E35"/>
    <mergeCell ref="F34:F35"/>
    <mergeCell ref="G34:G35"/>
    <mergeCell ref="H34:H35"/>
    <mergeCell ref="E36:E37"/>
    <mergeCell ref="F36:F37"/>
    <mergeCell ref="G36:G37"/>
    <mergeCell ref="I34:I35"/>
    <mergeCell ref="H36:H37"/>
    <mergeCell ref="I36:I37"/>
    <mergeCell ref="A36:A37"/>
    <mergeCell ref="B36:B37"/>
    <mergeCell ref="C36:C37"/>
    <mergeCell ref="D36:D37"/>
    <mergeCell ref="M36:M37"/>
    <mergeCell ref="N34:N35"/>
    <mergeCell ref="O34:O35"/>
    <mergeCell ref="P34:P35"/>
    <mergeCell ref="N36:N37"/>
    <mergeCell ref="O36:O37"/>
    <mergeCell ref="P36:P37"/>
    <mergeCell ref="B40:B41"/>
    <mergeCell ref="C40:C41"/>
    <mergeCell ref="D40:D41"/>
    <mergeCell ref="H40:O40"/>
    <mergeCell ref="J36:J37"/>
    <mergeCell ref="A50:A52"/>
    <mergeCell ref="B50:B52"/>
    <mergeCell ref="C50:C52"/>
    <mergeCell ref="D50:D52"/>
    <mergeCell ref="E50:E52"/>
    <mergeCell ref="F50:F52"/>
    <mergeCell ref="G50:G52"/>
    <mergeCell ref="H50:H52"/>
    <mergeCell ref="I50:I52"/>
    <mergeCell ref="J50:J52"/>
    <mergeCell ref="M50:M52"/>
    <mergeCell ref="O50:O52"/>
    <mergeCell ref="P50:P52"/>
    <mergeCell ref="A53:A55"/>
    <mergeCell ref="B53:B55"/>
    <mergeCell ref="C53:C55"/>
    <mergeCell ref="D53:D55"/>
    <mergeCell ref="E53:E55"/>
    <mergeCell ref="F53:F55"/>
    <mergeCell ref="G53:G55"/>
    <mergeCell ref="H53:H55"/>
    <mergeCell ref="I53:I55"/>
    <mergeCell ref="J53:J55"/>
    <mergeCell ref="L53:L55"/>
    <mergeCell ref="M53:M55"/>
    <mergeCell ref="O53:O55"/>
    <mergeCell ref="P53:P55"/>
    <mergeCell ref="A57:A59"/>
    <mergeCell ref="C57:C59"/>
    <mergeCell ref="D57:D59"/>
    <mergeCell ref="O57:O59"/>
    <mergeCell ref="P57:P59"/>
    <mergeCell ref="B58:B59"/>
    <mergeCell ref="E58:E59"/>
    <mergeCell ref="F58:F59"/>
    <mergeCell ref="G58:G59"/>
    <mergeCell ref="H58:H59"/>
    <mergeCell ref="I58:I59"/>
    <mergeCell ref="L58:L59"/>
    <mergeCell ref="M58:M59"/>
    <mergeCell ref="N58:N59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O62:O63"/>
    <mergeCell ref="P62:P63"/>
    <mergeCell ref="B64:B65"/>
    <mergeCell ref="C64:C65"/>
    <mergeCell ref="D64:D65"/>
    <mergeCell ref="H64:O64"/>
    <mergeCell ref="J62:J63"/>
    <mergeCell ref="K62:K63"/>
    <mergeCell ref="M62:M63"/>
    <mergeCell ref="N62:N63"/>
    <mergeCell ref="A66:A68"/>
    <mergeCell ref="B66:B68"/>
    <mergeCell ref="C66:C68"/>
    <mergeCell ref="D66:D68"/>
    <mergeCell ref="E66:E68"/>
    <mergeCell ref="F66:F68"/>
    <mergeCell ref="G66:G68"/>
    <mergeCell ref="H66:H68"/>
    <mergeCell ref="I66:I68"/>
    <mergeCell ref="K66:K68"/>
    <mergeCell ref="L66:L68"/>
    <mergeCell ref="M66:M68"/>
    <mergeCell ref="N66:N68"/>
    <mergeCell ref="O66:O68"/>
    <mergeCell ref="P66:P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M69:M70"/>
    <mergeCell ref="N69:N70"/>
    <mergeCell ref="O69:O70"/>
    <mergeCell ref="P69:P70"/>
    <mergeCell ref="C72:C73"/>
    <mergeCell ref="E72:E73"/>
    <mergeCell ref="G72:G73"/>
    <mergeCell ref="I72:I73"/>
    <mergeCell ref="J72:J73"/>
    <mergeCell ref="L72:L73"/>
    <mergeCell ref="M72:M73"/>
    <mergeCell ref="N72:N73"/>
    <mergeCell ref="O72:O73"/>
    <mergeCell ref="P72:P73"/>
    <mergeCell ref="A74:A76"/>
    <mergeCell ref="C74:C76"/>
    <mergeCell ref="D74:D76"/>
    <mergeCell ref="E74:E76"/>
    <mergeCell ref="F74:F76"/>
    <mergeCell ref="G74:G76"/>
    <mergeCell ref="I74:I76"/>
    <mergeCell ref="L74:L76"/>
    <mergeCell ref="M74:M76"/>
    <mergeCell ref="N74:N76"/>
    <mergeCell ref="O74:O76"/>
    <mergeCell ref="P74:P76"/>
    <mergeCell ref="B75:B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K77:K78"/>
    <mergeCell ref="L77:L78"/>
    <mergeCell ref="M77:M78"/>
    <mergeCell ref="N77:N78"/>
    <mergeCell ref="O77:O78"/>
    <mergeCell ref="P77:P78"/>
    <mergeCell ref="A79:A80"/>
    <mergeCell ref="B79:B80"/>
    <mergeCell ref="C79:C80"/>
    <mergeCell ref="D79:D80"/>
    <mergeCell ref="M79:M80"/>
    <mergeCell ref="E79:E80"/>
    <mergeCell ref="F79:F80"/>
    <mergeCell ref="G79:G80"/>
    <mergeCell ref="H79:H80"/>
    <mergeCell ref="N79:N80"/>
    <mergeCell ref="O79:O80"/>
    <mergeCell ref="P79:P80"/>
    <mergeCell ref="I79:I80"/>
    <mergeCell ref="J79:J80"/>
    <mergeCell ref="K79:K80"/>
    <mergeCell ref="A87:A90"/>
    <mergeCell ref="B87:B90"/>
    <mergeCell ref="C87:C90"/>
    <mergeCell ref="D87:D90"/>
    <mergeCell ref="E87:E90"/>
    <mergeCell ref="F87:F90"/>
    <mergeCell ref="G87:G90"/>
    <mergeCell ref="H87:H90"/>
    <mergeCell ref="I87:I90"/>
    <mergeCell ref="J87:J90"/>
    <mergeCell ref="K87:K90"/>
    <mergeCell ref="M87:M90"/>
    <mergeCell ref="N87:N90"/>
    <mergeCell ref="O87:O90"/>
    <mergeCell ref="P87:P90"/>
    <mergeCell ref="L88:L90"/>
    <mergeCell ref="B105:I105"/>
    <mergeCell ref="A93:G93"/>
    <mergeCell ref="A94:G94"/>
    <mergeCell ref="A95:G95"/>
    <mergeCell ref="B104:I104"/>
  </mergeCells>
  <printOptions/>
  <pageMargins left="0" right="0" top="0.7874015748031497" bottom="0.7874015748031497" header="0.5118110236220472" footer="0.5118110236220472"/>
  <pageSetup firstPageNumber="8" useFirstPageNumber="1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2005-07-18T08:49:33Z</cp:lastPrinted>
  <dcterms:created xsi:type="dcterms:W3CDTF">2005-07-08T10:03:30Z</dcterms:created>
  <dcterms:modified xsi:type="dcterms:W3CDTF">2005-07-18T08:50:47Z</dcterms:modified>
  <cp:category/>
  <cp:version/>
  <cp:contentType/>
  <cp:contentStatus/>
</cp:coreProperties>
</file>