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<sst xmlns="http://schemas.openxmlformats.org/spreadsheetml/2006/main" count="137" uniqueCount="117">
  <si>
    <t xml:space="preserve">                                                                                      Załącznik Nr 1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</si>
  <si>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</si>
  <si>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z dnia 20 grudnia 2004r. </t>
  </si>
  <si>
    <t xml:space="preserve">                                                                                                                         w sprawie budżetu Gminy na 2005r. </t>
  </si>
  <si>
    <t xml:space="preserve">Plan dochodów </t>
  </si>
  <si>
    <t>budżetowych  na 2005 rok</t>
  </si>
  <si>
    <t>Dz.</t>
  </si>
  <si>
    <t>Rozdz.</t>
  </si>
  <si>
    <t>§</t>
  </si>
  <si>
    <t>TREŚĆ</t>
  </si>
  <si>
    <t>Plan na 2005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</si>
  <si>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</si>
  <si>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</si>
  <si>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</si>
  <si>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</si>
  <si>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</si>
  <si>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>01095</t>
  </si>
  <si>
    <t xml:space="preserve">DOCHODY OD OSÓB PRAWNYCH, OD OSÓB FIZYCZNYCH I OD INNYCH JEDNOSTEK NIEPOSIADAJĄCYCH OSOBOWOŚCI PRAWNEJ ORAZ WYDATKI ZWIĄZANE Z ICH POBOREM </t>
  </si>
  <si>
    <t xml:space="preserve">Wpływy z podatku rolnego, podatku leśnego, podatku od czynności cywilnoprawnych,podatków i opłat lokalnych od osób prawnych i innych jednostek organizacyjncyh </t>
  </si>
  <si>
    <t>0310</t>
  </si>
  <si>
    <t>Podatek od nieruchomości</t>
  </si>
  <si>
    <t xml:space="preserve">Gimnazja </t>
  </si>
  <si>
    <t xml:space="preserve">POMOC SPOŁECZNA </t>
  </si>
  <si>
    <t>2030</t>
  </si>
  <si>
    <t xml:space="preserve">Dotacje celowe otrzymane z budżetu państwa na realizację własnych zadań bieżących gmin </t>
  </si>
  <si>
    <t>EDUKACYJNA OPIEKA WYCHOWAWCZA</t>
  </si>
  <si>
    <t xml:space="preserve">Pomoc materialna dla uczniów </t>
  </si>
  <si>
    <t>OGÓŁEM :</t>
  </si>
  <si>
    <t xml:space="preserve">                                                                                      Załącznik Nr 2</t>
  </si>
  <si>
    <t>Plan wydatków</t>
  </si>
  <si>
    <t xml:space="preserve">budżetowych na 2005 rok. </t>
  </si>
  <si>
    <t>Treść</t>
  </si>
  <si>
    <t>Plan na 2005r</t>
  </si>
  <si>
    <t>Zwiększenie</t>
  </si>
  <si>
    <t>Zmniejszenie</t>
  </si>
  <si>
    <t>TRANSPORT I ŁĄCZNOŚĆ</t>
  </si>
  <si>
    <t>Drogi publiczne gminne</t>
  </si>
  <si>
    <t>Zakup materiałów i wyposażenia</t>
  </si>
  <si>
    <t>GOSPODARKA MIESZKANIOWA</t>
  </si>
  <si>
    <t>Gospodarka gruntami i nieruchomościami</t>
  </si>
  <si>
    <t>DZIAŁALNOŚĆ USŁUGOWA</t>
  </si>
  <si>
    <t>Plany zagospodarowania przestrzennego</t>
  </si>
  <si>
    <t xml:space="preserve">Zakup usług pozostałych </t>
  </si>
  <si>
    <t>ADMINISTRACJA PUBLICZNA</t>
  </si>
  <si>
    <t xml:space="preserve">Różne wydatki na rzecz osób fizycznych </t>
  </si>
  <si>
    <t xml:space="preserve">Wynagrodzenia bezosobowe </t>
  </si>
  <si>
    <t>OŚWIATA  I  WYCHOWANIE</t>
  </si>
  <si>
    <t xml:space="preserve">Szkoły podstawowe </t>
  </si>
  <si>
    <t xml:space="preserve">Zakup materiałów i wyposażenia </t>
  </si>
  <si>
    <t xml:space="preserve">GOSPODARKA KOMUNALNA I OCHRONA ŚRODOWISKA </t>
  </si>
  <si>
    <t xml:space="preserve">Gospodarka ściekowa i ochrona wód </t>
  </si>
  <si>
    <t>KULTURA I OCHRONA DZIEDZICTWA NARODOWEGO</t>
  </si>
  <si>
    <t>600</t>
  </si>
  <si>
    <t xml:space="preserve">TRANSPORT I ŁĄCZNOŚĆ </t>
  </si>
  <si>
    <t>60016</t>
  </si>
  <si>
    <t xml:space="preserve">Drogi publiczne gminne </t>
  </si>
  <si>
    <t xml:space="preserve">Finansowanie programów i projektów ze środków funduszy strukturalnych , Funduszu Spójności oraz z Sekcji Gwarancji Europejskiego Funduszu Orientacji i Gwarancji Rolnej - ZPORR Projekt Nr 3 - "Budowa dróg ułatwiających dostępność do podstawowych usług oraz ważnych gospodarczo rejonów Gminy Chełmża" - etap I </t>
  </si>
  <si>
    <t xml:space="preserve">GOSPODARKA MIESZKANIOWA </t>
  </si>
  <si>
    <t xml:space="preserve">Gosodarka gruntami i nieruchomościami </t>
  </si>
  <si>
    <t>0770</t>
  </si>
  <si>
    <t>Wpłaty z tytułu odpłatnego nabycia prawa własności oraz prawa użytkowania wieczystego nieruchomości (60.000 sprzedaż, spłaty rat z lat poprzednich 10.000)</t>
  </si>
  <si>
    <t xml:space="preserve">RÓŻNE ROZLICZENIA </t>
  </si>
  <si>
    <t>2920</t>
  </si>
  <si>
    <t xml:space="preserve">Gospodarka ściekowa o ochrona wód </t>
  </si>
  <si>
    <t xml:space="preserve">Finansowanie programów i projektów ze środków funduszy strukturalnych, Funduszu Spójności oraz z Sekcji Gwarancji Europejskiego Funduszu Orientacji i Gwarancji Rolnej - ZPORR Projekt Nr 1 "Uporządkowanie gospodarki ściekowej w rejonach drogi krajowej Nr 1 oraz jeziora chełmżyńskiego" - etap I </t>
  </si>
  <si>
    <t xml:space="preserve">Współfinansowanie programów i projektów realizowanych ze środków z funduszy strukturalnych, Funduszu Spójności oraz z Sekcji Gwarancji Europejskiego Funduszu Orientacji i Gwarancji Rolnej - ZPORR Projekt Nr 1 "Uporządkowanie gospodarki ściekowej w rejonach drogi krajowej Nr 1 oraz jeziora chełmżyńskiego" - etap I </t>
  </si>
  <si>
    <t xml:space="preserve">Część oświatowa subwencji ogólnej dla jednostek samorządu terytorialnego </t>
  </si>
  <si>
    <t>Subwencje ogólne z budżetu państwa</t>
  </si>
  <si>
    <t xml:space="preserve">Melioracje wodne </t>
  </si>
  <si>
    <t>01008</t>
  </si>
  <si>
    <t>01030</t>
  </si>
  <si>
    <t xml:space="preserve">Izby Rolnicze </t>
  </si>
  <si>
    <t xml:space="preserve">Wpłaty gmin na rzecz izb rolniczych w wysokości 2% uzyskanych wpływów z podatku rolnego </t>
  </si>
  <si>
    <t xml:space="preserve">Ułożenie chodników + dokumentacja </t>
  </si>
  <si>
    <t>ZPORR Projekt Nr 3 - "Budowa dróg ułatwiających dostępność do podstawowych usług oraz ważnych gospodarczo rejonów Gminy Chełmża" - etap I Załącznik Nr 6</t>
  </si>
  <si>
    <t>Finansowanie programów i projektów ze środków funduszy strukturalnych, Funduszu Spójności oraz z Sekcji Europejskiego Funduszu Orientacji i Gwarancji Rolnej "Budowa drogi w miejscowości Liznowo (Nr 009), Browina - Brąchnówko (Nr 023, 024, 026), Mirakowo - Zalesie (Nr 030)</t>
  </si>
  <si>
    <t>Współfinansowanie programów i projektów ze środków funduszy strukturalnych, Funduszu Spójności oraz z Sekcji Europejskiego Funduszu Orientacji i Gwarancji Rolnej "Budowa drogi w miejscowości Liznowo (Nr 009), Browina - Brąchnówko (Nr 023, 024, 026), Mirakowo - Zalesie (Nr 030)</t>
  </si>
  <si>
    <t>Zakup usług pozostałych (rzgraniczenia, podziały, wycena 40.000; bieżace utrzymanie terenów rekreacycjnych Zalesie 21.500)</t>
  </si>
  <si>
    <t>Wykonanie dokumentacji budynku socjalnego Załącznik Nr 6</t>
  </si>
  <si>
    <t xml:space="preserve">Rady Gmin </t>
  </si>
  <si>
    <t>Zakup materiałów i wyposażenia (w tym fundusz reprezentacyjny dla p. Przewodniczącego Rady 3.000)</t>
  </si>
  <si>
    <t xml:space="preserve">Zakupy inwestycyjne </t>
  </si>
  <si>
    <t xml:space="preserve">Urzędy Gmin </t>
  </si>
  <si>
    <t xml:space="preserve">Koszty postanowienia sądowego </t>
  </si>
  <si>
    <t xml:space="preserve">Wydatki inwestycyjne jednostek budżetowych (Załącznik Nr 6) wykonanie dokumentacji </t>
  </si>
  <si>
    <t xml:space="preserve">Wydatki inwestycyjne jednostek budżetowych (Załącznik Nr 6) zakup komputerów </t>
  </si>
  <si>
    <r>
      <t>Pozostała działalność</t>
    </r>
    <r>
      <rPr>
        <sz val="10"/>
        <rFont val="Times New Roman"/>
        <family val="1"/>
      </rPr>
      <t xml:space="preserve"> w tym: (Rady Sołeckie 67.691; Grupa budowlana 247.500; promocja Gminy 59.000; otwarcie sezonu w Zalesiu 7.000; różne 2.000)</t>
    </r>
  </si>
  <si>
    <t xml:space="preserve">Wynagrodzenia osobowe pracowników w tym: brygada budowlana, kierownik brygady budowlanej </t>
  </si>
  <si>
    <t xml:space="preserve">BEZPIECZEŃSTWO PUBLICZNE I OCHRONA PRZECIWPOŻAROWA </t>
  </si>
  <si>
    <t xml:space="preserve">Ochotnicze Straże Pożarne </t>
  </si>
  <si>
    <t>Zakup usług pozostałych (ocieplenie garażu)</t>
  </si>
  <si>
    <t>Pobór podatków, opłat i niepodatkowych należności budżetowych</t>
  </si>
  <si>
    <t xml:space="preserve"> </t>
  </si>
  <si>
    <t xml:space="preserve">Zakup materiałów i wyposażenia w tym : konkursy szkolne 3.000, materiał na remonty 8.000, wyp. 2 klas Pluskowęsy </t>
  </si>
  <si>
    <t xml:space="preserve">Zasiłki i pomoc w naturze oraz składki na ubezpieczenia społeczne </t>
  </si>
  <si>
    <t xml:space="preserve">Świdczenia społeczne zadania zlecone 148.207; zadania własne 119.260 </t>
  </si>
  <si>
    <t xml:space="preserve">EDUKACYJNA OPIEKA WYCHOWAWCZA </t>
  </si>
  <si>
    <t xml:space="preserve">Świetlice szkolne </t>
  </si>
  <si>
    <t xml:space="preserve">Wynagrodzenia osobowe pracowników </t>
  </si>
  <si>
    <t xml:space="preserve">Stypendia oraz inne formy pomocy dla uczniów </t>
  </si>
  <si>
    <t>ZPORR Projekt Nr 1 - "Uporządkowanie gospodarki ściekowej w rejonach drogi krajowej Nr 1 oraz jeziora chełmżyńskiego" - etap I (Załącznik nr 6)</t>
  </si>
  <si>
    <t>Finansowanie programów i projektów ze środków funduszy strukturalnych, Funduszu Spójności oraz z Sekcji Europejskiego Funduszu Orientacji i Gwarancji Rolnej "Budowa sieci kanalizacji sanitarnej Browina - Kończewice i Głuchowo - Windak - Kończewice"</t>
  </si>
  <si>
    <t>Współfinansowanie programów i projektów ze środków funduszy strukturalnych, Funduszu Spójności oraz z Sekcji Europejskiego Funduszu Orientacji i Gwarancji Rolnej "Budowa sieci kanalizacji sanitarnej Browina - Kończewice i Głuchowo - Windak - Kończewice"</t>
  </si>
  <si>
    <t xml:space="preserve">Współfinansowanie innych środków bezzwrotnych - środki Mechanizmu Finansowego EOG "Budowa sieci kanalizacji sanitarnej Browina - Kończewice i Głuchowo - Windak - Kończewice" </t>
  </si>
  <si>
    <t>Utrzymanie zieleni w miastach i gminach w tym : "Mikroodnowa wsi" - 145.000, zadrzewienie - 13.200, ochrona kasztanowców - 6.000, obkaszanie terenów Gminy 18.000, pozostałe wydatki - 3.892 nasadzenia wiosenne 10.000, zakup ciągnika 30.000)</t>
  </si>
  <si>
    <t xml:space="preserve">Wydatki inwestycyjne jednostek budżetowych Załącznik Nr 6 - Ogrodzenie terenów kom. w Nawrze </t>
  </si>
  <si>
    <t xml:space="preserve">Oświetlenie ulic, placów i dróg </t>
  </si>
  <si>
    <t>Wydatki inwestycyjne jednostek budżetowych (budowa przyłączy kablowych energ. do domków letniskowych - Zalesie)</t>
  </si>
  <si>
    <r>
      <t xml:space="preserve">Pozostała działalność </t>
    </r>
    <r>
      <rPr>
        <sz val="10"/>
        <rFont val="Times New Roman"/>
        <family val="1"/>
      </rPr>
      <t>(Kurenda 13.000 + CKS Zelgno 15.000)</t>
    </r>
  </si>
  <si>
    <r>
      <t>Pozostała działalność</t>
    </r>
    <r>
      <rPr>
        <sz val="10"/>
        <rFont val="Times New Roman"/>
        <family val="1"/>
      </rPr>
      <t xml:space="preserve"> w tym: (dożynki 10.820; badanie gleb 1.000; usługi utylizacyjne 1.000; "Moja wieś" 18.750, olimpiada rolnicza 600)</t>
    </r>
  </si>
  <si>
    <t xml:space="preserve">Modernizacja drogi Skąpe - Dziemiony </t>
  </si>
  <si>
    <t xml:space="preserve">Rezerwy ogólne i celowe </t>
  </si>
  <si>
    <t xml:space="preserve">Rezerwy </t>
  </si>
  <si>
    <t xml:space="preserve">                                                                                                            do Uchwały Nr XLV/363/05</t>
  </si>
  <si>
    <t xml:space="preserve">                                                                                                        z dnia 28 listopada 2005r. </t>
  </si>
  <si>
    <t xml:space="preserve">  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</si>
  <si>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   z dnia 28 listopada 2005r.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</si>
</sst>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164" fontId="3" fillId="0" borderId="8" xfId="15" applyNumberFormat="1" applyFont="1" applyFill="1" applyBorder="1" applyAlignment="1">
      <alignment vertical="top" wrapText="1"/>
    </xf>
    <xf numFmtId="164" fontId="3" fillId="0" borderId="7" xfId="15" applyNumberFormat="1" applyFont="1" applyBorder="1" applyAlignment="1">
      <alignment vertical="top"/>
    </xf>
    <xf numFmtId="0" fontId="3" fillId="0" borderId="9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1" xfId="15" applyNumberFormat="1" applyFont="1" applyFill="1" applyBorder="1" applyAlignment="1">
      <alignment vertical="top" wrapText="1"/>
    </xf>
    <xf numFmtId="164" fontId="3" fillId="0" borderId="12" xfId="15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164" fontId="2" fillId="0" borderId="13" xfId="15" applyNumberFormat="1" applyFont="1" applyFill="1" applyBorder="1" applyAlignment="1">
      <alignment vertical="top" wrapText="1"/>
    </xf>
    <xf numFmtId="164" fontId="2" fillId="0" borderId="5" xfId="15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164" fontId="2" fillId="0" borderId="14" xfId="15" applyNumberFormat="1" applyFont="1" applyFill="1" applyBorder="1" applyAlignment="1">
      <alignment vertical="top" wrapText="1"/>
    </xf>
    <xf numFmtId="164" fontId="3" fillId="0" borderId="5" xfId="15" applyNumberFormat="1" applyFont="1" applyFill="1" applyBorder="1" applyAlignment="1">
      <alignment vertical="top" wrapText="1"/>
    </xf>
    <xf numFmtId="164" fontId="3" fillId="0" borderId="5" xfId="15" applyNumberFormat="1" applyFont="1" applyBorder="1" applyAlignment="1">
      <alignment vertical="top"/>
    </xf>
    <xf numFmtId="164" fontId="2" fillId="0" borderId="6" xfId="15" applyNumberFormat="1" applyFont="1" applyFill="1" applyBorder="1" applyAlignment="1">
      <alignment vertical="top" wrapText="1"/>
    </xf>
    <xf numFmtId="164" fontId="2" fillId="0" borderId="6" xfId="15" applyNumberFormat="1" applyFont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164" fontId="3" fillId="0" borderId="7" xfId="15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164" fontId="3" fillId="0" borderId="15" xfId="15" applyNumberFormat="1" applyFont="1" applyFill="1" applyBorder="1" applyAlignment="1">
      <alignment vertical="top" wrapText="1"/>
    </xf>
    <xf numFmtId="164" fontId="3" fillId="0" borderId="15" xfId="15" applyNumberFormat="1" applyFont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164" fontId="2" fillId="0" borderId="16" xfId="15" applyNumberFormat="1" applyFont="1" applyFill="1" applyBorder="1" applyAlignment="1">
      <alignment vertical="top" wrapText="1"/>
    </xf>
    <xf numFmtId="164" fontId="2" fillId="0" borderId="16" xfId="15" applyNumberFormat="1" applyFont="1" applyBorder="1" applyAlignment="1">
      <alignment vertical="top"/>
    </xf>
    <xf numFmtId="0" fontId="3" fillId="0" borderId="9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164" fontId="3" fillId="0" borderId="13" xfId="15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64" fontId="2" fillId="0" borderId="5" xfId="15" applyNumberFormat="1" applyFont="1" applyFill="1" applyBorder="1" applyAlignment="1">
      <alignment vertical="top" wrapText="1"/>
    </xf>
    <xf numFmtId="164" fontId="3" fillId="0" borderId="19" xfId="15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164" fontId="3" fillId="0" borderId="22" xfId="15" applyNumberFormat="1" applyFont="1" applyFill="1" applyBorder="1" applyAlignment="1">
      <alignment vertical="top"/>
    </xf>
    <xf numFmtId="164" fontId="3" fillId="0" borderId="23" xfId="15" applyNumberFormat="1" applyFont="1" applyBorder="1" applyAlignment="1">
      <alignment vertical="top"/>
    </xf>
    <xf numFmtId="0" fontId="2" fillId="0" borderId="7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6" xfId="0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164" fontId="3" fillId="0" borderId="7" xfId="15" applyNumberFormat="1" applyFont="1" applyBorder="1" applyAlignment="1">
      <alignment vertical="top" wrapText="1"/>
    </xf>
    <xf numFmtId="0" fontId="2" fillId="0" borderId="24" xfId="0" applyFont="1" applyFill="1" applyBorder="1" applyAlignment="1">
      <alignment/>
    </xf>
    <xf numFmtId="164" fontId="3" fillId="0" borderId="5" xfId="15" applyNumberFormat="1" applyFont="1" applyBorder="1" applyAlignment="1">
      <alignment vertical="top" wrapText="1"/>
    </xf>
    <xf numFmtId="0" fontId="3" fillId="0" borderId="2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164" fontId="2" fillId="0" borderId="5" xfId="15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164" fontId="2" fillId="0" borderId="13" xfId="15" applyNumberFormat="1" applyFont="1" applyBorder="1" applyAlignment="1">
      <alignment vertical="top" wrapText="1"/>
    </xf>
    <xf numFmtId="164" fontId="3" fillId="0" borderId="22" xfId="15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64" fontId="2" fillId="0" borderId="22" xfId="15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4" fontId="3" fillId="0" borderId="23" xfId="15" applyNumberFormat="1" applyFont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164" fontId="2" fillId="0" borderId="6" xfId="15" applyNumberFormat="1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164" fontId="3" fillId="0" borderId="25" xfId="15" applyNumberFormat="1" applyFont="1" applyFill="1" applyBorder="1" applyAlignment="1">
      <alignment vertical="top" wrapText="1"/>
    </xf>
    <xf numFmtId="164" fontId="3" fillId="0" borderId="23" xfId="15" applyNumberFormat="1" applyFont="1" applyBorder="1" applyAlignment="1">
      <alignment horizontal="right" vertical="top" wrapText="1"/>
    </xf>
    <xf numFmtId="164" fontId="2" fillId="0" borderId="23" xfId="15" applyNumberFormat="1" applyFont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64" fontId="3" fillId="0" borderId="15" xfId="15" applyNumberFormat="1" applyFont="1" applyBorder="1" applyAlignment="1">
      <alignment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vertical="top" wrapText="1"/>
    </xf>
    <xf numFmtId="164" fontId="2" fillId="0" borderId="28" xfId="15" applyNumberFormat="1" applyFont="1" applyFill="1" applyBorder="1" applyAlignment="1">
      <alignment vertical="top" wrapText="1"/>
    </xf>
    <xf numFmtId="164" fontId="2" fillId="0" borderId="28" xfId="15" applyNumberFormat="1" applyFont="1" applyBorder="1" applyAlignment="1">
      <alignment vertical="top" wrapText="1"/>
    </xf>
    <xf numFmtId="164" fontId="2" fillId="0" borderId="29" xfId="15" applyNumberFormat="1" applyFont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164" fontId="2" fillId="0" borderId="5" xfId="15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vertical="top"/>
    </xf>
    <xf numFmtId="49" fontId="3" fillId="0" borderId="24" xfId="0" applyNumberFormat="1" applyFont="1" applyFill="1" applyBorder="1" applyAlignment="1">
      <alignment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164" fontId="3" fillId="0" borderId="14" xfId="15" applyNumberFormat="1" applyFont="1" applyFill="1" applyBorder="1" applyAlignment="1">
      <alignment vertical="top" wrapText="1"/>
    </xf>
    <xf numFmtId="164" fontId="3" fillId="0" borderId="6" xfId="15" applyNumberFormat="1" applyFont="1" applyBorder="1" applyAlignment="1">
      <alignment vertical="top" wrapText="1"/>
    </xf>
    <xf numFmtId="164" fontId="3" fillId="0" borderId="7" xfId="15" applyNumberFormat="1" applyFont="1" applyBorder="1" applyAlignment="1">
      <alignment horizontal="center" vertical="top" wrapText="1"/>
    </xf>
    <xf numFmtId="164" fontId="2" fillId="0" borderId="24" xfId="15" applyNumberFormat="1" applyFont="1" applyBorder="1" applyAlignment="1">
      <alignment vertical="top" wrapText="1"/>
    </xf>
    <xf numFmtId="164" fontId="2" fillId="0" borderId="9" xfId="15" applyNumberFormat="1" applyFont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164" fontId="2" fillId="0" borderId="24" xfId="15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0" fontId="3" fillId="0" borderId="9" xfId="0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workbookViewId="0" topLeftCell="A49">
      <selection activeCell="G62" sqref="G62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26.00390625" style="0" customWidth="1"/>
    <col min="5" max="5" width="12.00390625" style="0" bestFit="1" customWidth="1"/>
    <col min="6" max="6" width="11.00390625" style="0" customWidth="1"/>
    <col min="7" max="7" width="12.375" style="0" customWidth="1"/>
    <col min="8" max="8" width="12.75390625" style="0" customWidth="1"/>
  </cols>
  <sheetData>
    <row r="1" spans="1:8" ht="12.75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2.75">
      <c r="A2" s="147" t="s">
        <v>113</v>
      </c>
      <c r="B2" s="147"/>
      <c r="C2" s="147"/>
      <c r="D2" s="147"/>
      <c r="E2" s="147"/>
      <c r="F2" s="147"/>
      <c r="G2" s="147"/>
      <c r="H2" s="147"/>
    </row>
    <row r="3" spans="1:8" ht="12.75">
      <c r="A3" s="149" t="s">
        <v>1</v>
      </c>
      <c r="B3" s="149"/>
      <c r="C3" s="149"/>
      <c r="D3" s="149"/>
      <c r="E3" s="149"/>
      <c r="F3" s="149"/>
      <c r="G3" s="149"/>
      <c r="H3" s="149"/>
    </row>
    <row r="4" spans="1:8" ht="12.75">
      <c r="A4" s="149" t="s">
        <v>114</v>
      </c>
      <c r="B4" s="149"/>
      <c r="C4" s="149"/>
      <c r="D4" s="149"/>
      <c r="E4" s="149"/>
      <c r="F4" s="149"/>
      <c r="G4" s="149"/>
      <c r="H4" s="149"/>
    </row>
    <row r="5" spans="1:8" ht="12.75">
      <c r="A5" s="149" t="s">
        <v>115</v>
      </c>
      <c r="B5" s="149"/>
      <c r="C5" s="149"/>
      <c r="D5" s="149"/>
      <c r="E5" s="149"/>
      <c r="F5" s="149"/>
      <c r="G5" s="149"/>
      <c r="H5" s="149"/>
    </row>
    <row r="6" spans="1:8" ht="12.75">
      <c r="A6" s="149" t="s">
        <v>2</v>
      </c>
      <c r="B6" s="149"/>
      <c r="C6" s="149"/>
      <c r="D6" s="149"/>
      <c r="E6" s="149"/>
      <c r="F6" s="149"/>
      <c r="G6" s="149"/>
      <c r="H6" s="149"/>
    </row>
    <row r="7" spans="1:8" ht="12.75">
      <c r="A7" s="149" t="s">
        <v>3</v>
      </c>
      <c r="B7" s="149"/>
      <c r="C7" s="149"/>
      <c r="D7" s="149"/>
      <c r="E7" s="149"/>
      <c r="F7" s="149"/>
      <c r="G7" s="149"/>
      <c r="H7" s="149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51" t="s">
        <v>4</v>
      </c>
      <c r="B9" s="152"/>
      <c r="C9" s="152"/>
      <c r="D9" s="152"/>
      <c r="E9" s="152"/>
      <c r="F9" s="152"/>
      <c r="G9" s="152"/>
      <c r="H9" s="152"/>
    </row>
    <row r="10" spans="1:8" ht="12.75">
      <c r="A10" s="151" t="s">
        <v>5</v>
      </c>
      <c r="B10" s="152"/>
      <c r="C10" s="152"/>
      <c r="D10" s="152"/>
      <c r="E10" s="152"/>
      <c r="F10" s="152"/>
      <c r="G10" s="152"/>
      <c r="H10" s="152"/>
    </row>
    <row r="11" spans="1:8" ht="13.5" thickBot="1">
      <c r="A11" s="2"/>
      <c r="B11" s="2"/>
      <c r="C11" s="3"/>
      <c r="D11" s="4"/>
      <c r="E11" s="5"/>
      <c r="F11" s="6"/>
      <c r="G11" s="6"/>
      <c r="H11" s="6"/>
    </row>
    <row r="12" spans="1:8" ht="26.25" thickBot="1">
      <c r="A12" s="7" t="s">
        <v>6</v>
      </c>
      <c r="B12" s="8" t="s">
        <v>7</v>
      </c>
      <c r="C12" s="9" t="s">
        <v>8</v>
      </c>
      <c r="D12" s="8" t="s">
        <v>9</v>
      </c>
      <c r="E12" s="10" t="s">
        <v>10</v>
      </c>
      <c r="F12" s="11" t="s">
        <v>11</v>
      </c>
      <c r="G12" s="11" t="s">
        <v>12</v>
      </c>
      <c r="H12" s="12" t="s">
        <v>13</v>
      </c>
    </row>
    <row r="13" spans="1:8" ht="14.25" thickBot="1" thickTop="1">
      <c r="A13" s="13" t="s">
        <v>52</v>
      </c>
      <c r="B13" s="134" t="s">
        <v>53</v>
      </c>
      <c r="C13" s="129"/>
      <c r="D13" s="135"/>
      <c r="E13" s="14">
        <v>991000</v>
      </c>
      <c r="F13" s="14">
        <f>F14</f>
        <v>419163</v>
      </c>
      <c r="G13" s="14">
        <f>G14</f>
        <v>0</v>
      </c>
      <c r="H13" s="15">
        <f>E13+F13-G13</f>
        <v>1410163</v>
      </c>
    </row>
    <row r="14" spans="1:8" ht="13.5" thickTop="1">
      <c r="A14" s="16"/>
      <c r="B14" s="17" t="s">
        <v>54</v>
      </c>
      <c r="C14" s="132" t="s">
        <v>55</v>
      </c>
      <c r="D14" s="133"/>
      <c r="E14" s="18">
        <v>991000</v>
      </c>
      <c r="F14" s="18">
        <f>F15</f>
        <v>419163</v>
      </c>
      <c r="G14" s="18">
        <f>G15</f>
        <v>0</v>
      </c>
      <c r="H14" s="19">
        <f aca="true" t="shared" si="0" ref="H14:H32">E14+F14-G14</f>
        <v>1410163</v>
      </c>
    </row>
    <row r="15" spans="1:8" ht="153.75" thickBot="1">
      <c r="A15" s="16"/>
      <c r="B15" s="20"/>
      <c r="C15" s="21">
        <v>6298</v>
      </c>
      <c r="D15" s="22" t="s">
        <v>56</v>
      </c>
      <c r="E15" s="23">
        <v>720841</v>
      </c>
      <c r="F15" s="24">
        <v>419163</v>
      </c>
      <c r="G15" s="24">
        <v>0</v>
      </c>
      <c r="H15" s="24">
        <f t="shared" si="0"/>
        <v>1140004</v>
      </c>
    </row>
    <row r="16" spans="1:8" ht="14.25" thickBot="1" thickTop="1">
      <c r="A16" s="32">
        <v>700</v>
      </c>
      <c r="B16" s="134" t="s">
        <v>57</v>
      </c>
      <c r="C16" s="129"/>
      <c r="D16" s="135"/>
      <c r="E16" s="33">
        <v>1550093</v>
      </c>
      <c r="F16" s="15">
        <f>F17</f>
        <v>0</v>
      </c>
      <c r="G16" s="15">
        <f>G17</f>
        <v>1113325</v>
      </c>
      <c r="H16" s="15">
        <f>E16+F16-G16</f>
        <v>436768</v>
      </c>
    </row>
    <row r="17" spans="1:8" ht="28.5" customHeight="1" thickTop="1">
      <c r="A17" s="16"/>
      <c r="B17" s="34">
        <v>70005</v>
      </c>
      <c r="C17" s="138" t="s">
        <v>58</v>
      </c>
      <c r="D17" s="139"/>
      <c r="E17" s="35">
        <v>1550093</v>
      </c>
      <c r="F17" s="36">
        <f>F18</f>
        <v>0</v>
      </c>
      <c r="G17" s="36">
        <f>G18</f>
        <v>1113325</v>
      </c>
      <c r="H17" s="36">
        <f>E17+F17-G17</f>
        <v>436768</v>
      </c>
    </row>
    <row r="18" spans="1:8" ht="77.25" thickBot="1">
      <c r="A18" s="16"/>
      <c r="B18" s="37"/>
      <c r="C18" s="38" t="s">
        <v>59</v>
      </c>
      <c r="D18" s="39" t="s">
        <v>60</v>
      </c>
      <c r="E18" s="40">
        <v>1251937</v>
      </c>
      <c r="F18" s="41">
        <v>0</v>
      </c>
      <c r="G18" s="41">
        <v>1113325</v>
      </c>
      <c r="H18" s="41">
        <f>E18+F18-G18</f>
        <v>138612</v>
      </c>
    </row>
    <row r="19" spans="1:8" ht="69.75" customHeight="1" thickBot="1" thickTop="1">
      <c r="A19" s="32">
        <v>756</v>
      </c>
      <c r="B19" s="134" t="s">
        <v>17</v>
      </c>
      <c r="C19" s="129"/>
      <c r="D19" s="135"/>
      <c r="E19" s="14">
        <v>4836437</v>
      </c>
      <c r="F19" s="14">
        <f>F20</f>
        <v>0</v>
      </c>
      <c r="G19" s="14">
        <f>G20</f>
        <v>129838</v>
      </c>
      <c r="H19" s="15">
        <f t="shared" si="0"/>
        <v>4706599</v>
      </c>
    </row>
    <row r="20" spans="1:8" ht="68.25" customHeight="1" thickTop="1">
      <c r="A20" s="150"/>
      <c r="B20" s="43">
        <v>75615</v>
      </c>
      <c r="C20" s="136" t="s">
        <v>18</v>
      </c>
      <c r="D20" s="137"/>
      <c r="E20" s="44">
        <v>1930540</v>
      </c>
      <c r="F20" s="44">
        <f>F21</f>
        <v>0</v>
      </c>
      <c r="G20" s="44">
        <f>G21</f>
        <v>129838</v>
      </c>
      <c r="H20" s="29">
        <f t="shared" si="0"/>
        <v>1800702</v>
      </c>
    </row>
    <row r="21" spans="1:8" ht="13.5" thickBot="1">
      <c r="A21" s="150"/>
      <c r="B21" s="45"/>
      <c r="C21" s="46" t="s">
        <v>19</v>
      </c>
      <c r="D21" s="47" t="s">
        <v>20</v>
      </c>
      <c r="E21" s="27">
        <v>1631640</v>
      </c>
      <c r="F21" s="31"/>
      <c r="G21" s="31">
        <v>129838</v>
      </c>
      <c r="H21" s="31">
        <f t="shared" si="0"/>
        <v>1501802</v>
      </c>
    </row>
    <row r="22" spans="1:8" ht="14.25" thickBot="1" thickTop="1">
      <c r="A22" s="48">
        <v>758</v>
      </c>
      <c r="B22" s="134" t="s">
        <v>61</v>
      </c>
      <c r="C22" s="129"/>
      <c r="D22" s="135"/>
      <c r="E22" s="33">
        <v>7435207</v>
      </c>
      <c r="F22" s="15">
        <f>F23</f>
        <v>25067</v>
      </c>
      <c r="G22" s="15">
        <f>G23</f>
        <v>0</v>
      </c>
      <c r="H22" s="15">
        <f t="shared" si="0"/>
        <v>7460274</v>
      </c>
    </row>
    <row r="23" spans="1:8" ht="30.75" customHeight="1" thickTop="1">
      <c r="A23" s="42"/>
      <c r="B23" s="49">
        <v>75801</v>
      </c>
      <c r="C23" s="138" t="s">
        <v>66</v>
      </c>
      <c r="D23" s="139"/>
      <c r="E23" s="35">
        <v>5043841</v>
      </c>
      <c r="F23" s="36">
        <f>F24</f>
        <v>25067</v>
      </c>
      <c r="G23" s="36">
        <f>G24</f>
        <v>0</v>
      </c>
      <c r="H23" s="36">
        <f t="shared" si="0"/>
        <v>5068908</v>
      </c>
    </row>
    <row r="24" spans="1:8" ht="26.25" thickBot="1">
      <c r="A24" s="42"/>
      <c r="B24" s="50"/>
      <c r="C24" s="116" t="s">
        <v>62</v>
      </c>
      <c r="D24" s="51" t="s">
        <v>67</v>
      </c>
      <c r="E24" s="30">
        <v>5043841</v>
      </c>
      <c r="F24" s="31">
        <v>25067</v>
      </c>
      <c r="G24" s="31">
        <v>0</v>
      </c>
      <c r="H24" s="31">
        <f t="shared" si="0"/>
        <v>5068908</v>
      </c>
    </row>
    <row r="25" spans="1:8" ht="14.25" thickBot="1" thickTop="1">
      <c r="A25" s="48">
        <v>854</v>
      </c>
      <c r="B25" s="134" t="s">
        <v>25</v>
      </c>
      <c r="C25" s="129"/>
      <c r="D25" s="135"/>
      <c r="E25" s="33">
        <v>65592</v>
      </c>
      <c r="F25" s="15">
        <f>F26</f>
        <v>21983</v>
      </c>
      <c r="G25" s="15">
        <f>G26</f>
        <v>0</v>
      </c>
      <c r="H25" s="15">
        <f>E25+F25-G25</f>
        <v>87575</v>
      </c>
    </row>
    <row r="26" spans="1:8" ht="13.5" thickTop="1">
      <c r="A26" s="42"/>
      <c r="B26" s="49">
        <v>85415</v>
      </c>
      <c r="C26" s="138" t="s">
        <v>26</v>
      </c>
      <c r="D26" s="139"/>
      <c r="E26" s="35">
        <v>57329</v>
      </c>
      <c r="F26" s="36">
        <f>F27</f>
        <v>21983</v>
      </c>
      <c r="G26" s="36">
        <f>G27</f>
        <v>0</v>
      </c>
      <c r="H26" s="36">
        <f>E26+F26-G26</f>
        <v>79312</v>
      </c>
    </row>
    <row r="27" spans="1:8" ht="39" thickBot="1">
      <c r="A27" s="42"/>
      <c r="B27" s="52"/>
      <c r="C27" s="53" t="s">
        <v>23</v>
      </c>
      <c r="D27" s="54" t="s">
        <v>24</v>
      </c>
      <c r="E27" s="55">
        <v>50833</v>
      </c>
      <c r="F27" s="24">
        <v>21983</v>
      </c>
      <c r="G27" s="24"/>
      <c r="H27" s="24">
        <f>E27+F27-G27</f>
        <v>72816</v>
      </c>
    </row>
    <row r="28" spans="1:8" ht="30" customHeight="1" thickBot="1" thickTop="1">
      <c r="A28" s="48">
        <v>900</v>
      </c>
      <c r="B28" s="134" t="s">
        <v>49</v>
      </c>
      <c r="C28" s="129"/>
      <c r="D28" s="130"/>
      <c r="E28" s="56">
        <v>1540432</v>
      </c>
      <c r="F28" s="56">
        <f>F29</f>
        <v>0</v>
      </c>
      <c r="G28" s="56">
        <f>G29</f>
        <v>993900</v>
      </c>
      <c r="H28" s="15">
        <f t="shared" si="0"/>
        <v>546532</v>
      </c>
    </row>
    <row r="29" spans="1:8" ht="13.5" thickTop="1">
      <c r="A29" s="42"/>
      <c r="B29" s="57">
        <v>90001</v>
      </c>
      <c r="C29" s="142" t="s">
        <v>63</v>
      </c>
      <c r="D29" s="143"/>
      <c r="E29" s="59">
        <v>1490532</v>
      </c>
      <c r="F29" s="59">
        <f>F30+F31</f>
        <v>0</v>
      </c>
      <c r="G29" s="59">
        <f>G30+G31</f>
        <v>993900</v>
      </c>
      <c r="H29" s="60">
        <f t="shared" si="0"/>
        <v>496632</v>
      </c>
    </row>
    <row r="30" spans="1:8" ht="151.5" customHeight="1">
      <c r="A30" s="42"/>
      <c r="B30" s="25"/>
      <c r="C30" s="78">
        <v>6298</v>
      </c>
      <c r="D30" s="22" t="s">
        <v>64</v>
      </c>
      <c r="E30" s="115">
        <v>751013</v>
      </c>
      <c r="F30" s="115"/>
      <c r="G30" s="115">
        <v>751013</v>
      </c>
      <c r="H30" s="24">
        <f>E30+F30-G30</f>
        <v>0</v>
      </c>
    </row>
    <row r="31" spans="1:8" ht="163.5" customHeight="1" thickBot="1">
      <c r="A31" s="42"/>
      <c r="B31" s="25"/>
      <c r="C31" s="78">
        <v>6299</v>
      </c>
      <c r="D31" s="22" t="s">
        <v>65</v>
      </c>
      <c r="E31" s="115">
        <v>242887</v>
      </c>
      <c r="F31" s="115"/>
      <c r="G31" s="115">
        <v>242887</v>
      </c>
      <c r="H31" s="24">
        <f>E31+F31-G31</f>
        <v>0</v>
      </c>
    </row>
    <row r="32" spans="1:8" ht="14.25" thickBot="1" thickTop="1">
      <c r="A32" s="48"/>
      <c r="B32" s="61"/>
      <c r="C32" s="61"/>
      <c r="D32" s="62" t="s">
        <v>27</v>
      </c>
      <c r="E32" s="33">
        <f>E28+E25+E22+E19+E16+E13</f>
        <v>16418761</v>
      </c>
      <c r="F32" s="33">
        <f>F28+F25+F22+F19+F16+F13</f>
        <v>466213</v>
      </c>
      <c r="G32" s="33">
        <f>G28+G25+G22+G19+G16+G13</f>
        <v>2237063</v>
      </c>
      <c r="H32" s="15">
        <f t="shared" si="0"/>
        <v>14647911</v>
      </c>
    </row>
    <row r="33" spans="1:8" ht="13.5" thickTop="1">
      <c r="A33" s="63"/>
      <c r="B33" s="64"/>
      <c r="C33" s="64"/>
      <c r="D33" s="65"/>
      <c r="E33" s="66"/>
      <c r="F33" s="66"/>
      <c r="G33" s="66"/>
      <c r="H33" s="67"/>
    </row>
    <row r="34" spans="1:8" ht="12.75">
      <c r="A34" s="63"/>
      <c r="B34" s="64"/>
      <c r="C34" s="64"/>
      <c r="D34" s="65"/>
      <c r="E34" s="66"/>
      <c r="F34" s="66"/>
      <c r="G34" s="66"/>
      <c r="H34" s="67"/>
    </row>
    <row r="35" spans="1:8" ht="12.75">
      <c r="A35" s="63"/>
      <c r="B35" s="64"/>
      <c r="C35" s="64"/>
      <c r="D35" s="65"/>
      <c r="E35" s="66"/>
      <c r="F35" s="66"/>
      <c r="G35" s="66"/>
      <c r="H35" s="67"/>
    </row>
    <row r="36" spans="1:8" ht="12.75">
      <c r="A36" s="63"/>
      <c r="B36" s="64"/>
      <c r="C36" s="64"/>
      <c r="D36" s="65"/>
      <c r="E36" s="66"/>
      <c r="F36" s="66"/>
      <c r="G36" s="66"/>
      <c r="H36" s="67"/>
    </row>
    <row r="37" spans="1:8" ht="12.75">
      <c r="A37" s="63"/>
      <c r="B37" s="64"/>
      <c r="C37" s="64"/>
      <c r="D37" s="65"/>
      <c r="E37" s="66"/>
      <c r="F37" s="66"/>
      <c r="G37" s="66"/>
      <c r="H37" s="67"/>
    </row>
    <row r="38" spans="1:8" ht="12.75">
      <c r="A38" s="63"/>
      <c r="B38" s="64"/>
      <c r="C38" s="64"/>
      <c r="D38" s="65"/>
      <c r="E38" s="66"/>
      <c r="F38" s="66"/>
      <c r="G38" s="66"/>
      <c r="H38" s="67"/>
    </row>
    <row r="39" spans="1:8" ht="12.75">
      <c r="A39" s="63"/>
      <c r="B39" s="64"/>
      <c r="C39" s="64"/>
      <c r="D39" s="65"/>
      <c r="E39" s="66"/>
      <c r="F39" s="66"/>
      <c r="G39" s="66"/>
      <c r="H39" s="67"/>
    </row>
    <row r="40" spans="1:8" ht="12.75">
      <c r="A40" s="63"/>
      <c r="B40" s="64"/>
      <c r="C40" s="64"/>
      <c r="D40" s="65"/>
      <c r="E40" s="66"/>
      <c r="F40" s="66"/>
      <c r="G40" s="66"/>
      <c r="H40" s="67"/>
    </row>
    <row r="41" spans="1:8" ht="12.75">
      <c r="A41" s="63"/>
      <c r="B41" s="64"/>
      <c r="C41" s="64"/>
      <c r="D41" s="65"/>
      <c r="E41" s="66"/>
      <c r="F41" s="66"/>
      <c r="G41" s="66"/>
      <c r="H41" s="67"/>
    </row>
    <row r="42" spans="1:8" ht="12.75">
      <c r="A42" s="63"/>
      <c r="B42" s="64"/>
      <c r="C42" s="64"/>
      <c r="D42" s="65"/>
      <c r="E42" s="66"/>
      <c r="F42" s="66"/>
      <c r="G42" s="66"/>
      <c r="H42" s="67"/>
    </row>
    <row r="43" spans="1:8" ht="12.75">
      <c r="A43" s="63"/>
      <c r="B43" s="64"/>
      <c r="C43" s="64"/>
      <c r="D43" s="65"/>
      <c r="E43" s="66"/>
      <c r="F43" s="66"/>
      <c r="G43" s="66"/>
      <c r="H43" s="67"/>
    </row>
    <row r="44" spans="1:8" ht="12.75">
      <c r="A44" s="63"/>
      <c r="B44" s="64"/>
      <c r="C44" s="64"/>
      <c r="D44" s="65"/>
      <c r="E44" s="66"/>
      <c r="F44" s="66"/>
      <c r="G44" s="66"/>
      <c r="H44" s="67"/>
    </row>
    <row r="45" spans="1:8" ht="12.75">
      <c r="A45" s="63"/>
      <c r="B45" s="64"/>
      <c r="C45" s="64"/>
      <c r="D45" s="65"/>
      <c r="E45" s="66"/>
      <c r="F45" s="66"/>
      <c r="G45" s="66"/>
      <c r="H45" s="67"/>
    </row>
    <row r="46" spans="1:8" ht="12.75">
      <c r="A46" s="63"/>
      <c r="B46" s="64"/>
      <c r="C46" s="64"/>
      <c r="D46" s="65"/>
      <c r="E46" s="66"/>
      <c r="F46" s="66"/>
      <c r="G46" s="66"/>
      <c r="H46" s="67"/>
    </row>
    <row r="47" spans="1:8" ht="12.75">
      <c r="A47" s="63"/>
      <c r="B47" s="64"/>
      <c r="C47" s="64"/>
      <c r="D47" s="65"/>
      <c r="E47" s="66"/>
      <c r="F47" s="66"/>
      <c r="G47" s="66"/>
      <c r="H47" s="67"/>
    </row>
    <row r="48" spans="1:8" ht="12.75">
      <c r="A48" s="63"/>
      <c r="B48" s="64"/>
      <c r="C48" s="64"/>
      <c r="D48" s="65"/>
      <c r="E48" s="66"/>
      <c r="F48" s="66"/>
      <c r="G48" s="66"/>
      <c r="H48" s="67"/>
    </row>
    <row r="49" spans="1:8" ht="12.75">
      <c r="A49" s="63"/>
      <c r="B49" s="64"/>
      <c r="C49" s="64"/>
      <c r="D49" s="65"/>
      <c r="E49" s="66"/>
      <c r="F49" s="66"/>
      <c r="G49" s="66"/>
      <c r="H49" s="67"/>
    </row>
    <row r="50" spans="1:8" ht="12.75">
      <c r="A50" s="63"/>
      <c r="B50" s="64"/>
      <c r="C50" s="64"/>
      <c r="D50" s="65"/>
      <c r="E50" s="66"/>
      <c r="F50" s="66"/>
      <c r="G50" s="66"/>
      <c r="H50" s="67"/>
    </row>
    <row r="51" spans="1:8" ht="12.75">
      <c r="A51" s="63"/>
      <c r="B51" s="64"/>
      <c r="C51" s="64"/>
      <c r="D51" s="65"/>
      <c r="E51" s="66"/>
      <c r="F51" s="66"/>
      <c r="G51" s="66"/>
      <c r="H51" s="67"/>
    </row>
    <row r="52" spans="1:8" ht="12.75">
      <c r="A52" s="63"/>
      <c r="B52" s="64"/>
      <c r="C52" s="64"/>
      <c r="D52" s="65"/>
      <c r="E52" s="66"/>
      <c r="F52" s="66"/>
      <c r="G52" s="66"/>
      <c r="H52" s="67"/>
    </row>
    <row r="53" spans="1:8" ht="12.75">
      <c r="A53" s="63"/>
      <c r="B53" s="64"/>
      <c r="C53" s="64"/>
      <c r="D53" s="65"/>
      <c r="E53" s="66"/>
      <c r="F53" s="66"/>
      <c r="G53" s="66"/>
      <c r="H53" s="67"/>
    </row>
    <row r="54" spans="1:8" ht="12.75">
      <c r="A54" s="63"/>
      <c r="B54" s="64"/>
      <c r="C54" s="64"/>
      <c r="D54" s="65"/>
      <c r="E54" s="66"/>
      <c r="F54" s="66"/>
      <c r="G54" s="66"/>
      <c r="H54" s="67"/>
    </row>
    <row r="55" spans="1:8" ht="12.75">
      <c r="A55" s="147" t="s">
        <v>28</v>
      </c>
      <c r="B55" s="147"/>
      <c r="C55" s="147"/>
      <c r="D55" s="147"/>
      <c r="E55" s="147"/>
      <c r="F55" s="147"/>
      <c r="G55" s="147"/>
      <c r="H55" s="147"/>
    </row>
    <row r="56" spans="1:8" ht="12.75">
      <c r="A56" s="147" t="s">
        <v>113</v>
      </c>
      <c r="B56" s="147"/>
      <c r="C56" s="147"/>
      <c r="D56" s="147"/>
      <c r="E56" s="147"/>
      <c r="F56" s="147"/>
      <c r="G56" s="147"/>
      <c r="H56" s="147"/>
    </row>
    <row r="57" spans="1:8" ht="12.75">
      <c r="A57" s="149" t="s">
        <v>1</v>
      </c>
      <c r="B57" s="149"/>
      <c r="C57" s="149"/>
      <c r="D57" s="149"/>
      <c r="E57" s="149"/>
      <c r="F57" s="149"/>
      <c r="G57" s="149"/>
      <c r="H57" s="149"/>
    </row>
    <row r="58" spans="1:8" ht="12.75">
      <c r="A58" s="149" t="s">
        <v>116</v>
      </c>
      <c r="B58" s="149"/>
      <c r="C58" s="149"/>
      <c r="D58" s="149"/>
      <c r="E58" s="149"/>
      <c r="F58" s="149"/>
      <c r="G58" s="149"/>
      <c r="H58" s="149"/>
    </row>
    <row r="59" spans="1:8" ht="12.75">
      <c r="A59" s="149" t="s">
        <v>115</v>
      </c>
      <c r="B59" s="149"/>
      <c r="C59" s="149"/>
      <c r="D59" s="149"/>
      <c r="E59" s="149"/>
      <c r="F59" s="149"/>
      <c r="G59" s="149"/>
      <c r="H59" s="149"/>
    </row>
    <row r="60" spans="1:8" ht="12.75">
      <c r="A60" s="149" t="s">
        <v>2</v>
      </c>
      <c r="B60" s="149"/>
      <c r="C60" s="149"/>
      <c r="D60" s="149"/>
      <c r="E60" s="149"/>
      <c r="F60" s="149"/>
      <c r="G60" s="149"/>
      <c r="H60" s="149"/>
    </row>
    <row r="61" spans="1:8" ht="12.75">
      <c r="A61" s="149" t="s">
        <v>3</v>
      </c>
      <c r="B61" s="149"/>
      <c r="C61" s="149"/>
      <c r="D61" s="149"/>
      <c r="E61" s="149"/>
      <c r="F61" s="149"/>
      <c r="G61" s="149"/>
      <c r="H61" s="149"/>
    </row>
    <row r="62" spans="1:8" ht="12.75">
      <c r="A62" s="63"/>
      <c r="B62" s="64"/>
      <c r="C62" s="64"/>
      <c r="D62" s="65"/>
      <c r="E62" s="66"/>
      <c r="F62" s="66"/>
      <c r="G62" s="66"/>
      <c r="H62" s="67"/>
    </row>
    <row r="63" spans="1:8" ht="12.75">
      <c r="A63" s="68"/>
      <c r="B63" s="68"/>
      <c r="C63" s="68"/>
      <c r="D63" s="68"/>
      <c r="E63" s="69"/>
      <c r="F63" s="70"/>
      <c r="G63" s="70"/>
      <c r="H63" s="70"/>
    </row>
    <row r="64" spans="1:8" ht="12.75">
      <c r="A64" s="146" t="s">
        <v>29</v>
      </c>
      <c r="B64" s="146"/>
      <c r="C64" s="146"/>
      <c r="D64" s="146"/>
      <c r="E64" s="146"/>
      <c r="F64" s="146"/>
      <c r="G64" s="146"/>
      <c r="H64" s="146"/>
    </row>
    <row r="65" spans="1:8" ht="12.75">
      <c r="A65" s="146" t="s">
        <v>30</v>
      </c>
      <c r="B65" s="146"/>
      <c r="C65" s="146"/>
      <c r="D65" s="146"/>
      <c r="E65" s="146"/>
      <c r="F65" s="146"/>
      <c r="G65" s="146"/>
      <c r="H65" s="146"/>
    </row>
    <row r="66" spans="1:8" ht="12.75">
      <c r="A66" s="68"/>
      <c r="B66" s="68"/>
      <c r="C66" s="68"/>
      <c r="D66" s="68"/>
      <c r="E66" s="69"/>
      <c r="F66" s="70"/>
      <c r="G66" s="70"/>
      <c r="H66" s="70"/>
    </row>
    <row r="67" spans="1:8" ht="26.25" thickBot="1">
      <c r="A67" s="71" t="s">
        <v>6</v>
      </c>
      <c r="B67" s="71" t="s">
        <v>7</v>
      </c>
      <c r="C67" s="71"/>
      <c r="D67" s="71" t="s">
        <v>31</v>
      </c>
      <c r="E67" s="72" t="s">
        <v>32</v>
      </c>
      <c r="F67" s="12" t="s">
        <v>33</v>
      </c>
      <c r="G67" s="12" t="s">
        <v>34</v>
      </c>
      <c r="H67" s="12" t="s">
        <v>13</v>
      </c>
    </row>
    <row r="68" spans="1:8" ht="14.25" thickBot="1" thickTop="1">
      <c r="A68" s="73" t="s">
        <v>14</v>
      </c>
      <c r="B68" s="134" t="s">
        <v>15</v>
      </c>
      <c r="C68" s="129"/>
      <c r="D68" s="135"/>
      <c r="E68" s="14">
        <v>1198684</v>
      </c>
      <c r="F68" s="14">
        <f>F69+F71+F73</f>
        <v>10100</v>
      </c>
      <c r="G68" s="14">
        <f>G69+G71</f>
        <v>0</v>
      </c>
      <c r="H68" s="74">
        <f>E68+F68-G68</f>
        <v>1208784</v>
      </c>
    </row>
    <row r="69" spans="1:8" ht="13.5" thickTop="1">
      <c r="A69" s="75"/>
      <c r="B69" s="117" t="s">
        <v>69</v>
      </c>
      <c r="C69" s="136" t="s">
        <v>68</v>
      </c>
      <c r="D69" s="137"/>
      <c r="E69" s="44">
        <v>53300</v>
      </c>
      <c r="F69" s="44">
        <f>F70</f>
        <v>6500</v>
      </c>
      <c r="G69" s="44">
        <f>G70</f>
        <v>0</v>
      </c>
      <c r="H69" s="76">
        <f aca="true" t="shared" si="1" ref="H69:H90">E69+F69-G69</f>
        <v>59800</v>
      </c>
    </row>
    <row r="70" spans="1:8" ht="12.75">
      <c r="A70" s="75"/>
      <c r="B70" s="118"/>
      <c r="C70" s="78">
        <v>4300</v>
      </c>
      <c r="D70" s="79" t="s">
        <v>42</v>
      </c>
      <c r="E70" s="23">
        <v>53300</v>
      </c>
      <c r="F70" s="23">
        <v>6500</v>
      </c>
      <c r="G70" s="23"/>
      <c r="H70" s="80">
        <f>E70+F70-G70</f>
        <v>59800</v>
      </c>
    </row>
    <row r="71" spans="1:8" ht="12.75">
      <c r="A71" s="75"/>
      <c r="B71" s="119" t="s">
        <v>70</v>
      </c>
      <c r="C71" s="136" t="s">
        <v>71</v>
      </c>
      <c r="D71" s="137"/>
      <c r="E71" s="84">
        <v>27000</v>
      </c>
      <c r="F71" s="84">
        <f>F72</f>
        <v>3000</v>
      </c>
      <c r="G71" s="84">
        <f>G72</f>
        <v>0</v>
      </c>
      <c r="H71" s="76">
        <f t="shared" si="1"/>
        <v>30000</v>
      </c>
    </row>
    <row r="72" spans="1:8" ht="51">
      <c r="A72" s="85"/>
      <c r="B72" s="86"/>
      <c r="C72" s="78">
        <v>2850</v>
      </c>
      <c r="D72" s="82" t="s">
        <v>72</v>
      </c>
      <c r="E72" s="87">
        <v>27000</v>
      </c>
      <c r="F72" s="80">
        <v>3000</v>
      </c>
      <c r="G72" s="80"/>
      <c r="H72" s="80">
        <f t="shared" si="1"/>
        <v>30000</v>
      </c>
    </row>
    <row r="73" spans="1:8" ht="55.5" customHeight="1">
      <c r="A73" s="75"/>
      <c r="B73" s="117" t="s">
        <v>16</v>
      </c>
      <c r="C73" s="136" t="s">
        <v>109</v>
      </c>
      <c r="D73" s="144"/>
      <c r="E73" s="28">
        <v>31570</v>
      </c>
      <c r="F73" s="76">
        <f>F74</f>
        <v>600</v>
      </c>
      <c r="G73" s="76">
        <f>G74</f>
        <v>0</v>
      </c>
      <c r="H73" s="76">
        <f>E73+F73-G73</f>
        <v>32170</v>
      </c>
    </row>
    <row r="74" spans="1:8" ht="26.25" thickBot="1">
      <c r="A74" s="75"/>
      <c r="B74" s="77"/>
      <c r="C74" s="78">
        <v>4210</v>
      </c>
      <c r="D74" s="22" t="s">
        <v>48</v>
      </c>
      <c r="E74" s="55">
        <v>21639</v>
      </c>
      <c r="F74" s="80">
        <v>600</v>
      </c>
      <c r="G74" s="80"/>
      <c r="H74" s="80">
        <f>E74+F74-G74</f>
        <v>22239</v>
      </c>
    </row>
    <row r="75" spans="1:8" ht="14.25" thickBot="1" thickTop="1">
      <c r="A75" s="32">
        <v>600</v>
      </c>
      <c r="B75" s="134" t="s">
        <v>35</v>
      </c>
      <c r="C75" s="129"/>
      <c r="D75" s="135"/>
      <c r="E75" s="14">
        <v>2803013</v>
      </c>
      <c r="F75" s="14">
        <f>F76</f>
        <v>493603</v>
      </c>
      <c r="G75" s="14">
        <f>G76</f>
        <v>419163</v>
      </c>
      <c r="H75" s="74">
        <f t="shared" si="1"/>
        <v>2877453</v>
      </c>
    </row>
    <row r="76" spans="1:8" ht="13.5" thickTop="1">
      <c r="A76" s="141"/>
      <c r="B76" s="89">
        <v>60016</v>
      </c>
      <c r="C76" s="132" t="s">
        <v>36</v>
      </c>
      <c r="D76" s="133"/>
      <c r="E76" s="84">
        <v>2803013</v>
      </c>
      <c r="F76" s="84">
        <f>F77+F78+F79+F80</f>
        <v>493603</v>
      </c>
      <c r="G76" s="84">
        <f>G77+G78+G79+G80</f>
        <v>419163</v>
      </c>
      <c r="H76" s="90">
        <f t="shared" si="1"/>
        <v>2877453</v>
      </c>
    </row>
    <row r="77" spans="1:8" ht="18" customHeight="1">
      <c r="A77" s="141"/>
      <c r="B77" s="131"/>
      <c r="C77" s="91">
        <v>4210</v>
      </c>
      <c r="D77" s="92" t="s">
        <v>37</v>
      </c>
      <c r="E77" s="23">
        <v>61000</v>
      </c>
      <c r="F77" s="80">
        <v>29440</v>
      </c>
      <c r="G77" s="80"/>
      <c r="H77" s="80">
        <f t="shared" si="1"/>
        <v>90440</v>
      </c>
    </row>
    <row r="78" spans="1:8" ht="25.5">
      <c r="A78" s="141"/>
      <c r="B78" s="131"/>
      <c r="C78" s="91">
        <v>6050</v>
      </c>
      <c r="D78" s="93" t="s">
        <v>73</v>
      </c>
      <c r="E78" s="27">
        <v>52000</v>
      </c>
      <c r="F78" s="80">
        <v>43000</v>
      </c>
      <c r="G78" s="80"/>
      <c r="H78" s="80">
        <f t="shared" si="1"/>
        <v>95000</v>
      </c>
    </row>
    <row r="79" spans="1:8" ht="25.5">
      <c r="A79" s="141"/>
      <c r="B79" s="131"/>
      <c r="C79" s="94">
        <v>6050</v>
      </c>
      <c r="D79" s="93" t="s">
        <v>110</v>
      </c>
      <c r="E79" s="27">
        <v>492000</v>
      </c>
      <c r="F79" s="95">
        <v>2000</v>
      </c>
      <c r="G79" s="95"/>
      <c r="H79" s="95">
        <f t="shared" si="1"/>
        <v>494000</v>
      </c>
    </row>
    <row r="80" spans="1:8" ht="89.25">
      <c r="A80" s="141"/>
      <c r="B80" s="131"/>
      <c r="C80" s="94"/>
      <c r="D80" s="120" t="s">
        <v>74</v>
      </c>
      <c r="E80" s="121">
        <v>1920200</v>
      </c>
      <c r="F80" s="122">
        <f>F81+F82</f>
        <v>419163</v>
      </c>
      <c r="G80" s="122">
        <f>G81+G82</f>
        <v>419163</v>
      </c>
      <c r="H80" s="122">
        <f>E80+F80-G80</f>
        <v>1920200</v>
      </c>
    </row>
    <row r="81" spans="1:8" ht="135.75" customHeight="1">
      <c r="A81" s="141"/>
      <c r="B81" s="131"/>
      <c r="C81" s="94">
        <v>6058</v>
      </c>
      <c r="D81" s="22" t="s">
        <v>75</v>
      </c>
      <c r="E81" s="27">
        <v>720841</v>
      </c>
      <c r="F81" s="95">
        <v>419163</v>
      </c>
      <c r="G81" s="95"/>
      <c r="H81" s="95">
        <f>E81+F81-G81</f>
        <v>1140004</v>
      </c>
    </row>
    <row r="82" spans="1:8" ht="137.25" customHeight="1" thickBot="1">
      <c r="A82" s="141"/>
      <c r="B82" s="131"/>
      <c r="C82" s="94">
        <v>6059</v>
      </c>
      <c r="D82" s="22" t="s">
        <v>76</v>
      </c>
      <c r="E82" s="27">
        <v>1199359</v>
      </c>
      <c r="F82" s="95"/>
      <c r="G82" s="95">
        <v>419163</v>
      </c>
      <c r="H82" s="95">
        <f>E82+F82-G82</f>
        <v>780196</v>
      </c>
    </row>
    <row r="83" spans="1:8" ht="14.25" thickBot="1" thickTop="1">
      <c r="A83" s="32">
        <v>700</v>
      </c>
      <c r="B83" s="134" t="s">
        <v>38</v>
      </c>
      <c r="C83" s="129"/>
      <c r="D83" s="135"/>
      <c r="E83" s="14">
        <v>301500</v>
      </c>
      <c r="F83" s="14">
        <f>F84</f>
        <v>16000</v>
      </c>
      <c r="G83" s="14">
        <f>G84</f>
        <v>0</v>
      </c>
      <c r="H83" s="74">
        <f t="shared" si="1"/>
        <v>317500</v>
      </c>
    </row>
    <row r="84" spans="1:8" ht="25.5" customHeight="1" thickTop="1">
      <c r="A84" s="131"/>
      <c r="B84" s="89">
        <v>70005</v>
      </c>
      <c r="C84" s="132" t="s">
        <v>39</v>
      </c>
      <c r="D84" s="133"/>
      <c r="E84" s="84">
        <v>301500</v>
      </c>
      <c r="F84" s="84">
        <f>F85+F86</f>
        <v>16000</v>
      </c>
      <c r="G84" s="84">
        <f>G85+G86</f>
        <v>0</v>
      </c>
      <c r="H84" s="90">
        <f t="shared" si="1"/>
        <v>317500</v>
      </c>
    </row>
    <row r="85" spans="1:8" ht="63.75">
      <c r="A85" s="131"/>
      <c r="B85" s="145"/>
      <c r="C85" s="78">
        <v>4300</v>
      </c>
      <c r="D85" s="54" t="s">
        <v>77</v>
      </c>
      <c r="E85" s="23">
        <v>86500</v>
      </c>
      <c r="F85" s="80">
        <v>1000</v>
      </c>
      <c r="G85" s="80">
        <v>0</v>
      </c>
      <c r="H85" s="80">
        <f t="shared" si="1"/>
        <v>87500</v>
      </c>
    </row>
    <row r="86" spans="1:8" ht="39" thickBot="1">
      <c r="A86" s="131"/>
      <c r="B86" s="131"/>
      <c r="C86" s="96">
        <v>6050</v>
      </c>
      <c r="D86" s="51" t="s">
        <v>78</v>
      </c>
      <c r="E86" s="27">
        <v>21000</v>
      </c>
      <c r="F86" s="95">
        <v>15000</v>
      </c>
      <c r="G86" s="95">
        <v>0</v>
      </c>
      <c r="H86" s="95">
        <f t="shared" si="1"/>
        <v>36000</v>
      </c>
    </row>
    <row r="87" spans="1:8" ht="14.25" thickBot="1" thickTop="1">
      <c r="A87" s="32">
        <v>710</v>
      </c>
      <c r="B87" s="134" t="s">
        <v>40</v>
      </c>
      <c r="C87" s="129"/>
      <c r="D87" s="135"/>
      <c r="E87" s="97">
        <v>98000</v>
      </c>
      <c r="F87" s="33">
        <f>F88</f>
        <v>10000</v>
      </c>
      <c r="G87" s="33">
        <f>G88</f>
        <v>0</v>
      </c>
      <c r="H87" s="74">
        <f t="shared" si="1"/>
        <v>108000</v>
      </c>
    </row>
    <row r="88" spans="1:8" ht="27.75" customHeight="1" thickTop="1">
      <c r="A88" s="141"/>
      <c r="B88" s="89">
        <v>71004</v>
      </c>
      <c r="C88" s="132" t="s">
        <v>41</v>
      </c>
      <c r="D88" s="133"/>
      <c r="E88" s="84">
        <v>90000</v>
      </c>
      <c r="F88" s="84">
        <f>F89</f>
        <v>10000</v>
      </c>
      <c r="G88" s="84">
        <f>G89</f>
        <v>0</v>
      </c>
      <c r="H88" s="98">
        <f t="shared" si="1"/>
        <v>100000</v>
      </c>
    </row>
    <row r="89" spans="1:8" ht="13.5" thickBot="1">
      <c r="A89" s="141"/>
      <c r="B89" s="16"/>
      <c r="C89" s="94">
        <v>4170</v>
      </c>
      <c r="D89" s="22" t="s">
        <v>45</v>
      </c>
      <c r="E89" s="23">
        <v>69680</v>
      </c>
      <c r="F89" s="80">
        <v>10000</v>
      </c>
      <c r="G89" s="80"/>
      <c r="H89" s="80">
        <f t="shared" si="1"/>
        <v>79680</v>
      </c>
    </row>
    <row r="90" spans="1:8" ht="14.25" thickBot="1" thickTop="1">
      <c r="A90" s="32">
        <v>750</v>
      </c>
      <c r="B90" s="148" t="s">
        <v>43</v>
      </c>
      <c r="C90" s="148"/>
      <c r="D90" s="148"/>
      <c r="E90" s="33">
        <v>2263191</v>
      </c>
      <c r="F90" s="33">
        <f>F91+F95+F99</f>
        <v>51400</v>
      </c>
      <c r="G90" s="33">
        <f>G91+G95+G99</f>
        <v>0</v>
      </c>
      <c r="H90" s="123">
        <f t="shared" si="1"/>
        <v>2314591</v>
      </c>
    </row>
    <row r="91" spans="1:8" ht="13.5" thickTop="1">
      <c r="A91" s="141"/>
      <c r="B91" s="89">
        <v>75022</v>
      </c>
      <c r="C91" s="142" t="s">
        <v>79</v>
      </c>
      <c r="D91" s="143"/>
      <c r="E91" s="84">
        <v>141000</v>
      </c>
      <c r="F91" s="84">
        <f>F92+F93+F94</f>
        <v>6800</v>
      </c>
      <c r="G91" s="84">
        <f>G92+G93+G94</f>
        <v>0</v>
      </c>
      <c r="H91" s="90">
        <f aca="true" t="shared" si="2" ref="H91:H139">E91+F91-G91</f>
        <v>147800</v>
      </c>
    </row>
    <row r="92" spans="1:8" ht="25.5">
      <c r="A92" s="141"/>
      <c r="B92" s="71"/>
      <c r="C92" s="113">
        <v>3030</v>
      </c>
      <c r="D92" s="22" t="s">
        <v>44</v>
      </c>
      <c r="E92" s="87">
        <v>125000</v>
      </c>
      <c r="F92" s="87">
        <v>500</v>
      </c>
      <c r="G92" s="87"/>
      <c r="H92" s="99">
        <f>E92+F92-G92</f>
        <v>125500</v>
      </c>
    </row>
    <row r="93" spans="1:8" ht="51">
      <c r="A93" s="141"/>
      <c r="B93" s="16"/>
      <c r="C93" s="113">
        <v>4210</v>
      </c>
      <c r="D93" s="22" t="s">
        <v>80</v>
      </c>
      <c r="E93" s="87">
        <v>8000</v>
      </c>
      <c r="F93" s="87">
        <v>2300</v>
      </c>
      <c r="G93" s="87"/>
      <c r="H93" s="99">
        <f aca="true" t="shared" si="3" ref="H93:H98">E93+F93-G93</f>
        <v>10300</v>
      </c>
    </row>
    <row r="94" spans="1:8" ht="12.75">
      <c r="A94" s="141"/>
      <c r="B94" s="89"/>
      <c r="C94" s="113">
        <v>6060</v>
      </c>
      <c r="D94" s="22" t="s">
        <v>81</v>
      </c>
      <c r="E94" s="87"/>
      <c r="F94" s="87">
        <v>4000</v>
      </c>
      <c r="G94" s="87"/>
      <c r="H94" s="99">
        <f t="shared" si="3"/>
        <v>4000</v>
      </c>
    </row>
    <row r="95" spans="1:8" ht="12.75">
      <c r="A95" s="141"/>
      <c r="B95" s="89">
        <v>75023</v>
      </c>
      <c r="C95" s="136" t="s">
        <v>82</v>
      </c>
      <c r="D95" s="137"/>
      <c r="E95" s="84">
        <v>1552300</v>
      </c>
      <c r="F95" s="84">
        <f>F96+F97+F98</f>
        <v>35600</v>
      </c>
      <c r="G95" s="84">
        <f>G96+G97+G98</f>
        <v>0</v>
      </c>
      <c r="H95" s="90">
        <f>E95+F95-G95</f>
        <v>1587900</v>
      </c>
    </row>
    <row r="96" spans="1:8" ht="25.5">
      <c r="A96" s="141"/>
      <c r="B96" s="71"/>
      <c r="C96" s="113">
        <v>4610</v>
      </c>
      <c r="D96" s="22" t="s">
        <v>83</v>
      </c>
      <c r="E96" s="87"/>
      <c r="F96" s="87">
        <v>7100</v>
      </c>
      <c r="G96" s="87"/>
      <c r="H96" s="99">
        <f>E96+F96-G96</f>
        <v>7100</v>
      </c>
    </row>
    <row r="97" spans="1:8" ht="51">
      <c r="A97" s="141"/>
      <c r="B97" s="16"/>
      <c r="C97" s="113">
        <v>6050</v>
      </c>
      <c r="D97" s="22" t="s">
        <v>84</v>
      </c>
      <c r="E97" s="87">
        <v>10000</v>
      </c>
      <c r="F97" s="87">
        <v>2500</v>
      </c>
      <c r="G97" s="87"/>
      <c r="H97" s="99">
        <f>E97+F97-G97</f>
        <v>12500</v>
      </c>
    </row>
    <row r="98" spans="1:8" ht="51">
      <c r="A98" s="141"/>
      <c r="B98" s="89"/>
      <c r="C98" s="113">
        <v>6060</v>
      </c>
      <c r="D98" s="22" t="s">
        <v>85</v>
      </c>
      <c r="E98" s="87">
        <v>20000</v>
      </c>
      <c r="F98" s="87">
        <v>26000</v>
      </c>
      <c r="G98" s="87"/>
      <c r="H98" s="99">
        <f t="shared" si="3"/>
        <v>46000</v>
      </c>
    </row>
    <row r="99" spans="1:8" ht="64.5" customHeight="1">
      <c r="A99" s="141"/>
      <c r="B99" s="89">
        <v>75095</v>
      </c>
      <c r="C99" s="136" t="s">
        <v>86</v>
      </c>
      <c r="D99" s="144"/>
      <c r="E99" s="84">
        <v>424191</v>
      </c>
      <c r="F99" s="84">
        <f>F100+F101</f>
        <v>9000</v>
      </c>
      <c r="G99" s="84">
        <f>G100+G101</f>
        <v>0</v>
      </c>
      <c r="H99" s="90">
        <f>E99+F99-G99</f>
        <v>433191</v>
      </c>
    </row>
    <row r="100" spans="1:8" ht="51">
      <c r="A100" s="141"/>
      <c r="B100" s="71"/>
      <c r="C100" s="113">
        <v>4010</v>
      </c>
      <c r="D100" s="22" t="s">
        <v>87</v>
      </c>
      <c r="E100" s="87">
        <v>186000</v>
      </c>
      <c r="F100" s="87">
        <v>5000</v>
      </c>
      <c r="G100" s="87"/>
      <c r="H100" s="99">
        <f>E100+F100-G100</f>
        <v>191000</v>
      </c>
    </row>
    <row r="101" spans="1:8" ht="13.5" thickBot="1">
      <c r="A101" s="141"/>
      <c r="B101" s="114"/>
      <c r="C101" s="113">
        <v>4300</v>
      </c>
      <c r="D101" s="22" t="s">
        <v>42</v>
      </c>
      <c r="E101" s="87">
        <v>32760</v>
      </c>
      <c r="F101" s="87">
        <v>4000</v>
      </c>
      <c r="G101" s="87"/>
      <c r="H101" s="99">
        <f>E101+F101-G101</f>
        <v>36760</v>
      </c>
    </row>
    <row r="102" spans="1:8" ht="32.25" customHeight="1" thickBot="1" thickTop="1">
      <c r="A102" s="32">
        <v>754</v>
      </c>
      <c r="B102" s="134" t="s">
        <v>88</v>
      </c>
      <c r="C102" s="129"/>
      <c r="D102" s="135"/>
      <c r="E102" s="14">
        <v>109000</v>
      </c>
      <c r="F102" s="14">
        <f>F103</f>
        <v>3500</v>
      </c>
      <c r="G102" s="14">
        <f>G103</f>
        <v>0</v>
      </c>
      <c r="H102" s="74">
        <f t="shared" si="2"/>
        <v>112500</v>
      </c>
    </row>
    <row r="103" spans="1:8" ht="13.5" thickTop="1">
      <c r="A103" s="141"/>
      <c r="B103" s="101">
        <v>75412</v>
      </c>
      <c r="C103" s="136" t="s">
        <v>89</v>
      </c>
      <c r="D103" s="137"/>
      <c r="E103" s="44">
        <v>105000</v>
      </c>
      <c r="F103" s="44">
        <f>F104</f>
        <v>3500</v>
      </c>
      <c r="G103" s="44">
        <f>G104</f>
        <v>0</v>
      </c>
      <c r="H103" s="76">
        <f t="shared" si="2"/>
        <v>108500</v>
      </c>
    </row>
    <row r="104" spans="1:8" ht="26.25" thickBot="1">
      <c r="A104" s="131"/>
      <c r="B104" s="88"/>
      <c r="C104" s="102">
        <v>4300</v>
      </c>
      <c r="D104" s="92" t="s">
        <v>90</v>
      </c>
      <c r="E104" s="27">
        <v>20000</v>
      </c>
      <c r="F104" s="95">
        <v>3500</v>
      </c>
      <c r="G104" s="95"/>
      <c r="H104" s="95">
        <f t="shared" si="2"/>
        <v>23500</v>
      </c>
    </row>
    <row r="105" spans="1:8" ht="67.5" customHeight="1" thickBot="1" thickTop="1">
      <c r="A105" s="32">
        <v>756</v>
      </c>
      <c r="B105" s="134" t="s">
        <v>17</v>
      </c>
      <c r="C105" s="129"/>
      <c r="D105" s="135"/>
      <c r="E105" s="33">
        <v>116000</v>
      </c>
      <c r="F105" s="74">
        <f>F106</f>
        <v>2000</v>
      </c>
      <c r="G105" s="74">
        <f>G106</f>
        <v>0</v>
      </c>
      <c r="H105" s="74">
        <f t="shared" si="2"/>
        <v>118000</v>
      </c>
    </row>
    <row r="106" spans="1:8" ht="41.25" customHeight="1" thickTop="1">
      <c r="A106" s="16"/>
      <c r="B106" s="34">
        <v>75647</v>
      </c>
      <c r="C106" s="138" t="s">
        <v>91</v>
      </c>
      <c r="D106" s="139"/>
      <c r="E106" s="35">
        <v>116000</v>
      </c>
      <c r="F106" s="104">
        <f>F107</f>
        <v>2000</v>
      </c>
      <c r="G106" s="104">
        <f>G107</f>
        <v>0</v>
      </c>
      <c r="H106" s="104">
        <f t="shared" si="2"/>
        <v>118000</v>
      </c>
    </row>
    <row r="107" spans="1:9" ht="26.25" thickBot="1">
      <c r="A107" s="16"/>
      <c r="B107" s="88"/>
      <c r="C107" s="96">
        <v>3030</v>
      </c>
      <c r="D107" s="26" t="s">
        <v>44</v>
      </c>
      <c r="E107" s="30">
        <v>4000</v>
      </c>
      <c r="F107" s="95">
        <v>2000</v>
      </c>
      <c r="G107" s="95"/>
      <c r="H107" s="95">
        <f t="shared" si="2"/>
        <v>6000</v>
      </c>
      <c r="I107" t="s">
        <v>92</v>
      </c>
    </row>
    <row r="108" spans="1:8" ht="14.25" thickBot="1" thickTop="1">
      <c r="A108" s="32">
        <v>758</v>
      </c>
      <c r="B108" s="134" t="s">
        <v>61</v>
      </c>
      <c r="C108" s="129"/>
      <c r="D108" s="135"/>
      <c r="E108" s="33">
        <v>43468</v>
      </c>
      <c r="F108" s="74">
        <f>F109</f>
        <v>0</v>
      </c>
      <c r="G108" s="74">
        <f>G109</f>
        <v>13380</v>
      </c>
      <c r="H108" s="74">
        <f>E108+F108-G108</f>
        <v>30088</v>
      </c>
    </row>
    <row r="109" spans="1:8" ht="13.5" thickTop="1">
      <c r="A109" s="16"/>
      <c r="B109" s="34">
        <v>75818</v>
      </c>
      <c r="C109" s="132" t="s">
        <v>111</v>
      </c>
      <c r="D109" s="133"/>
      <c r="E109" s="35">
        <v>43468</v>
      </c>
      <c r="F109" s="104">
        <f>F110</f>
        <v>0</v>
      </c>
      <c r="G109" s="104">
        <f>G110</f>
        <v>13380</v>
      </c>
      <c r="H109" s="104">
        <f>E109+F109-G109</f>
        <v>30088</v>
      </c>
    </row>
    <row r="110" spans="1:8" ht="13.5" thickBot="1">
      <c r="A110" s="16"/>
      <c r="B110" s="88"/>
      <c r="C110" s="100">
        <v>4810</v>
      </c>
      <c r="D110" s="126" t="s">
        <v>112</v>
      </c>
      <c r="E110" s="127">
        <v>43468</v>
      </c>
      <c r="F110" s="124"/>
      <c r="G110" s="124">
        <v>13380</v>
      </c>
      <c r="H110" s="125">
        <f>E110+F110-G110</f>
        <v>30088</v>
      </c>
    </row>
    <row r="111" spans="1:8" ht="14.25" thickBot="1" thickTop="1">
      <c r="A111" s="32">
        <v>801</v>
      </c>
      <c r="B111" s="134" t="s">
        <v>46</v>
      </c>
      <c r="C111" s="129"/>
      <c r="D111" s="135"/>
      <c r="E111" s="14">
        <v>8199421</v>
      </c>
      <c r="F111" s="14">
        <f>F112+F114</f>
        <v>25121</v>
      </c>
      <c r="G111" s="14">
        <f>G112+G114</f>
        <v>0</v>
      </c>
      <c r="H111" s="74">
        <f t="shared" si="2"/>
        <v>8224542</v>
      </c>
    </row>
    <row r="112" spans="1:8" ht="13.5" thickTop="1">
      <c r="A112" s="131"/>
      <c r="B112" s="58">
        <v>80101</v>
      </c>
      <c r="C112" s="132" t="s">
        <v>47</v>
      </c>
      <c r="D112" s="133"/>
      <c r="E112" s="84">
        <v>3374056</v>
      </c>
      <c r="F112" s="84">
        <f>F113</f>
        <v>3000</v>
      </c>
      <c r="G112" s="84">
        <f>G113</f>
        <v>0</v>
      </c>
      <c r="H112" s="90">
        <f t="shared" si="2"/>
        <v>3377056</v>
      </c>
    </row>
    <row r="113" spans="1:8" ht="12.75">
      <c r="A113" s="131"/>
      <c r="B113" s="105"/>
      <c r="C113" s="78">
        <v>4300</v>
      </c>
      <c r="D113" s="22" t="s">
        <v>42</v>
      </c>
      <c r="E113" s="55">
        <v>61500</v>
      </c>
      <c r="F113" s="55">
        <v>3000</v>
      </c>
      <c r="G113" s="55">
        <v>0</v>
      </c>
      <c r="H113" s="80">
        <f>E113+F113-G113</f>
        <v>64500</v>
      </c>
    </row>
    <row r="114" spans="1:8" ht="12.75">
      <c r="A114" s="140"/>
      <c r="B114" s="106">
        <v>80110</v>
      </c>
      <c r="C114" s="136" t="s">
        <v>21</v>
      </c>
      <c r="D114" s="137"/>
      <c r="E114" s="44">
        <v>3518759</v>
      </c>
      <c r="F114" s="44">
        <f>F115</f>
        <v>22121</v>
      </c>
      <c r="G114" s="44">
        <f>G115</f>
        <v>0</v>
      </c>
      <c r="H114" s="76">
        <f t="shared" si="2"/>
        <v>3540880</v>
      </c>
    </row>
    <row r="115" spans="1:8" ht="64.5" thickBot="1">
      <c r="A115" s="140"/>
      <c r="B115" s="105"/>
      <c r="C115" s="91">
        <v>4210</v>
      </c>
      <c r="D115" s="93" t="s">
        <v>93</v>
      </c>
      <c r="E115" s="23">
        <v>158174</v>
      </c>
      <c r="F115" s="80">
        <v>22121</v>
      </c>
      <c r="G115" s="80">
        <v>0</v>
      </c>
      <c r="H115" s="80">
        <f t="shared" si="2"/>
        <v>180295</v>
      </c>
    </row>
    <row r="116" spans="1:8" ht="14.25" thickBot="1" thickTop="1">
      <c r="A116" s="32">
        <v>852</v>
      </c>
      <c r="B116" s="134" t="s">
        <v>22</v>
      </c>
      <c r="C116" s="129"/>
      <c r="D116" s="135"/>
      <c r="E116" s="14">
        <v>2708223</v>
      </c>
      <c r="F116" s="14">
        <f>F117</f>
        <v>10500</v>
      </c>
      <c r="G116" s="14">
        <f>G117</f>
        <v>0</v>
      </c>
      <c r="H116" s="74">
        <f t="shared" si="2"/>
        <v>2718723</v>
      </c>
    </row>
    <row r="117" spans="1:8" ht="30.75" customHeight="1" thickTop="1">
      <c r="A117" s="16"/>
      <c r="B117" s="106">
        <v>85214</v>
      </c>
      <c r="C117" s="136" t="s">
        <v>94</v>
      </c>
      <c r="D117" s="137"/>
      <c r="E117" s="44">
        <v>273207</v>
      </c>
      <c r="F117" s="44">
        <f>F118</f>
        <v>10500</v>
      </c>
      <c r="G117" s="44">
        <f>G118</f>
        <v>0</v>
      </c>
      <c r="H117" s="76">
        <f t="shared" si="2"/>
        <v>283707</v>
      </c>
    </row>
    <row r="118" spans="1:8" ht="39" thickBot="1">
      <c r="A118" s="16"/>
      <c r="B118" s="103"/>
      <c r="C118" s="96">
        <v>3110</v>
      </c>
      <c r="D118" s="26" t="s">
        <v>95</v>
      </c>
      <c r="E118" s="30">
        <v>266567</v>
      </c>
      <c r="F118" s="95">
        <v>10500</v>
      </c>
      <c r="G118" s="95">
        <v>0</v>
      </c>
      <c r="H118" s="95">
        <f t="shared" si="2"/>
        <v>277067</v>
      </c>
    </row>
    <row r="119" spans="1:8" ht="14.25" thickBot="1" thickTop="1">
      <c r="A119" s="32">
        <v>854</v>
      </c>
      <c r="B119" s="134" t="s">
        <v>96</v>
      </c>
      <c r="C119" s="129"/>
      <c r="D119" s="135"/>
      <c r="E119" s="33">
        <v>481002</v>
      </c>
      <c r="F119" s="74">
        <f>F120+F122</f>
        <v>24929</v>
      </c>
      <c r="G119" s="74">
        <f>G120+G122</f>
        <v>0</v>
      </c>
      <c r="H119" s="74">
        <f t="shared" si="2"/>
        <v>505931</v>
      </c>
    </row>
    <row r="120" spans="1:8" ht="13.5" thickTop="1">
      <c r="A120" s="16"/>
      <c r="B120" s="34">
        <v>85401</v>
      </c>
      <c r="C120" s="132" t="s">
        <v>97</v>
      </c>
      <c r="D120" s="133"/>
      <c r="E120" s="35">
        <v>397700</v>
      </c>
      <c r="F120" s="104">
        <f>F121</f>
        <v>2946</v>
      </c>
      <c r="G120" s="104">
        <f>G121</f>
        <v>0</v>
      </c>
      <c r="H120" s="104">
        <f t="shared" si="2"/>
        <v>400646</v>
      </c>
    </row>
    <row r="121" spans="1:8" ht="25.5">
      <c r="A121" s="16"/>
      <c r="B121" s="103"/>
      <c r="C121" s="78">
        <v>4010</v>
      </c>
      <c r="D121" s="22" t="s">
        <v>98</v>
      </c>
      <c r="E121" s="55">
        <v>257000</v>
      </c>
      <c r="F121" s="80">
        <v>2946</v>
      </c>
      <c r="G121" s="80"/>
      <c r="H121" s="80">
        <f t="shared" si="2"/>
        <v>259946</v>
      </c>
    </row>
    <row r="122" spans="1:8" ht="12.75">
      <c r="A122" s="16"/>
      <c r="B122" s="106">
        <v>85415</v>
      </c>
      <c r="C122" s="136" t="s">
        <v>26</v>
      </c>
      <c r="D122" s="137"/>
      <c r="E122" s="28">
        <v>83302</v>
      </c>
      <c r="F122" s="76">
        <f>F123</f>
        <v>21983</v>
      </c>
      <c r="G122" s="76">
        <f>G123</f>
        <v>0</v>
      </c>
      <c r="H122" s="76">
        <f t="shared" si="2"/>
        <v>105285</v>
      </c>
    </row>
    <row r="123" spans="1:8" ht="26.25" thickBot="1">
      <c r="A123" s="16"/>
      <c r="B123" s="103"/>
      <c r="C123" s="100">
        <v>3240</v>
      </c>
      <c r="D123" s="107" t="s">
        <v>99</v>
      </c>
      <c r="E123" s="108">
        <v>82702</v>
      </c>
      <c r="F123" s="109">
        <v>21983</v>
      </c>
      <c r="G123" s="109"/>
      <c r="H123" s="110">
        <f t="shared" si="2"/>
        <v>104685</v>
      </c>
    </row>
    <row r="124" spans="1:8" ht="28.5" customHeight="1" thickBot="1" thickTop="1">
      <c r="A124" s="32">
        <v>900</v>
      </c>
      <c r="B124" s="134" t="s">
        <v>49</v>
      </c>
      <c r="C124" s="129"/>
      <c r="D124" s="135"/>
      <c r="E124" s="14">
        <v>3509604</v>
      </c>
      <c r="F124" s="14">
        <f>F125+F130+F134</f>
        <v>41560</v>
      </c>
      <c r="G124" s="14">
        <f>G125+G130+G134</f>
        <v>2478020</v>
      </c>
      <c r="H124" s="74">
        <f t="shared" si="2"/>
        <v>1073144</v>
      </c>
    </row>
    <row r="125" spans="1:8" ht="13.5" thickTop="1">
      <c r="A125" s="131"/>
      <c r="B125" s="58">
        <v>90001</v>
      </c>
      <c r="C125" s="132" t="s">
        <v>50</v>
      </c>
      <c r="D125" s="133"/>
      <c r="E125" s="84">
        <v>2970612</v>
      </c>
      <c r="F125" s="84">
        <f>F126</f>
        <v>3660</v>
      </c>
      <c r="G125" s="84">
        <f>G126</f>
        <v>2441120</v>
      </c>
      <c r="H125" s="90">
        <f t="shared" si="2"/>
        <v>533152</v>
      </c>
    </row>
    <row r="126" spans="1:8" ht="76.5">
      <c r="A126" s="131"/>
      <c r="B126" s="105"/>
      <c r="C126" s="106"/>
      <c r="D126" s="120" t="s">
        <v>100</v>
      </c>
      <c r="E126" s="28">
        <v>2942612</v>
      </c>
      <c r="F126" s="28">
        <f>F127+F128+F129</f>
        <v>3660</v>
      </c>
      <c r="G126" s="28">
        <f>G127+G128+G129</f>
        <v>2441120</v>
      </c>
      <c r="H126" s="76">
        <f>E126+F126-G126</f>
        <v>505152</v>
      </c>
    </row>
    <row r="127" spans="1:8" ht="138" customHeight="1">
      <c r="A127" s="131"/>
      <c r="B127" s="105"/>
      <c r="C127" s="78">
        <v>6058</v>
      </c>
      <c r="D127" s="22" t="s">
        <v>101</v>
      </c>
      <c r="E127" s="55">
        <v>751013</v>
      </c>
      <c r="F127" s="55"/>
      <c r="G127" s="55">
        <v>751013</v>
      </c>
      <c r="H127" s="80">
        <f>E127+F127-G127</f>
        <v>0</v>
      </c>
    </row>
    <row r="128" spans="1:8" ht="97.5" customHeight="1">
      <c r="A128" s="131"/>
      <c r="B128" s="105"/>
      <c r="C128" s="78">
        <v>6056</v>
      </c>
      <c r="D128" s="22" t="s">
        <v>103</v>
      </c>
      <c r="E128" s="55"/>
      <c r="F128" s="55">
        <v>3660</v>
      </c>
      <c r="G128" s="55"/>
      <c r="H128" s="80">
        <f>E128+F128-G128</f>
        <v>3660</v>
      </c>
    </row>
    <row r="129" spans="1:8" ht="139.5" customHeight="1">
      <c r="A129" s="131"/>
      <c r="B129" s="105"/>
      <c r="C129" s="78">
        <v>6059</v>
      </c>
      <c r="D129" s="22" t="s">
        <v>102</v>
      </c>
      <c r="E129" s="55">
        <v>1701487</v>
      </c>
      <c r="F129" s="55"/>
      <c r="G129" s="55">
        <v>1690107</v>
      </c>
      <c r="H129" s="80">
        <f>E129+F129-G129</f>
        <v>11380</v>
      </c>
    </row>
    <row r="130" spans="1:8" ht="105.75" customHeight="1">
      <c r="A130" s="131"/>
      <c r="B130" s="106">
        <v>90004</v>
      </c>
      <c r="C130" s="136" t="s">
        <v>104</v>
      </c>
      <c r="D130" s="137"/>
      <c r="E130" s="44">
        <v>275092</v>
      </c>
      <c r="F130" s="44">
        <f>F131+F132+F133</f>
        <v>9100</v>
      </c>
      <c r="G130" s="44">
        <f>G131+G132+G133</f>
        <v>8100</v>
      </c>
      <c r="H130" s="76">
        <f t="shared" si="2"/>
        <v>276092</v>
      </c>
    </row>
    <row r="131" spans="1:8" ht="25.5">
      <c r="A131" s="131"/>
      <c r="B131" s="16"/>
      <c r="C131" s="78">
        <v>4210</v>
      </c>
      <c r="D131" s="111" t="s">
        <v>48</v>
      </c>
      <c r="E131" s="23">
        <v>80092</v>
      </c>
      <c r="F131" s="80">
        <v>1000</v>
      </c>
      <c r="G131" s="80"/>
      <c r="H131" s="80">
        <f t="shared" si="2"/>
        <v>81092</v>
      </c>
    </row>
    <row r="132" spans="1:8" ht="12.75">
      <c r="A132" s="131"/>
      <c r="B132" s="16"/>
      <c r="C132" s="81">
        <v>4300</v>
      </c>
      <c r="D132" s="54" t="s">
        <v>42</v>
      </c>
      <c r="E132" s="23">
        <v>114935</v>
      </c>
      <c r="F132" s="83">
        <v>0</v>
      </c>
      <c r="G132" s="83">
        <v>8100</v>
      </c>
      <c r="H132" s="80">
        <f t="shared" si="2"/>
        <v>106835</v>
      </c>
    </row>
    <row r="133" spans="1:8" ht="51">
      <c r="A133" s="88"/>
      <c r="B133" s="88"/>
      <c r="C133" s="78">
        <v>6050</v>
      </c>
      <c r="D133" s="54" t="s">
        <v>105</v>
      </c>
      <c r="E133" s="55"/>
      <c r="F133" s="80">
        <v>8100</v>
      </c>
      <c r="G133" s="80"/>
      <c r="H133" s="80">
        <f t="shared" si="2"/>
        <v>8100</v>
      </c>
    </row>
    <row r="134" spans="1:8" ht="12.75">
      <c r="A134" s="88"/>
      <c r="B134" s="106">
        <v>90015</v>
      </c>
      <c r="C134" s="136" t="s">
        <v>106</v>
      </c>
      <c r="D134" s="137"/>
      <c r="E134" s="28">
        <v>215000</v>
      </c>
      <c r="F134" s="76">
        <f>F135+F136</f>
        <v>28800</v>
      </c>
      <c r="G134" s="76">
        <f>G135+G136</f>
        <v>28800</v>
      </c>
      <c r="H134" s="76">
        <f>E134+F134-G134</f>
        <v>215000</v>
      </c>
    </row>
    <row r="135" spans="1:8" ht="12.75">
      <c r="A135" s="88"/>
      <c r="B135" s="88"/>
      <c r="C135" s="78">
        <v>4300</v>
      </c>
      <c r="D135" s="54" t="s">
        <v>42</v>
      </c>
      <c r="E135" s="55">
        <v>64000</v>
      </c>
      <c r="F135" s="80"/>
      <c r="G135" s="80">
        <v>28800</v>
      </c>
      <c r="H135" s="80">
        <f>E135+F135-G135</f>
        <v>35200</v>
      </c>
    </row>
    <row r="136" spans="1:8" ht="64.5" thickBot="1">
      <c r="A136" s="88"/>
      <c r="B136" s="88"/>
      <c r="C136" s="78">
        <v>6050</v>
      </c>
      <c r="D136" s="54" t="s">
        <v>107</v>
      </c>
      <c r="E136" s="55">
        <v>15000</v>
      </c>
      <c r="F136" s="80">
        <v>28800</v>
      </c>
      <c r="G136" s="80"/>
      <c r="H136" s="80">
        <f>E136+F136-G136</f>
        <v>43800</v>
      </c>
    </row>
    <row r="137" spans="1:8" ht="29.25" customHeight="1" thickBot="1" thickTop="1">
      <c r="A137" s="112">
        <v>921</v>
      </c>
      <c r="B137" s="128" t="s">
        <v>51</v>
      </c>
      <c r="C137" s="129"/>
      <c r="D137" s="130"/>
      <c r="E137" s="56">
        <v>270900</v>
      </c>
      <c r="F137" s="56">
        <f>F138</f>
        <v>1000</v>
      </c>
      <c r="G137" s="56">
        <f>G138</f>
        <v>0</v>
      </c>
      <c r="H137" s="74">
        <f t="shared" si="2"/>
        <v>271900</v>
      </c>
    </row>
    <row r="138" spans="1:8" ht="31.5" customHeight="1" thickTop="1">
      <c r="A138" s="131"/>
      <c r="B138" s="58">
        <v>92195</v>
      </c>
      <c r="C138" s="132" t="s">
        <v>108</v>
      </c>
      <c r="D138" s="133"/>
      <c r="E138" s="84">
        <v>27000</v>
      </c>
      <c r="F138" s="84">
        <f>F139</f>
        <v>1000</v>
      </c>
      <c r="G138" s="84">
        <f>G139</f>
        <v>0</v>
      </c>
      <c r="H138" s="90">
        <f t="shared" si="2"/>
        <v>28000</v>
      </c>
    </row>
    <row r="139" spans="1:8" ht="26.25" thickBot="1">
      <c r="A139" s="131"/>
      <c r="B139" s="71"/>
      <c r="C139" s="91">
        <v>4210</v>
      </c>
      <c r="D139" s="93" t="s">
        <v>37</v>
      </c>
      <c r="E139" s="23">
        <v>8000</v>
      </c>
      <c r="F139" s="80">
        <v>1000</v>
      </c>
      <c r="G139" s="80"/>
      <c r="H139" s="80">
        <f t="shared" si="2"/>
        <v>9000</v>
      </c>
    </row>
    <row r="140" spans="1:8" ht="14.25" thickBot="1" thickTop="1">
      <c r="A140" s="114"/>
      <c r="B140" s="134" t="s">
        <v>27</v>
      </c>
      <c r="C140" s="129"/>
      <c r="D140" s="135"/>
      <c r="E140" s="14">
        <f>E137+E124+E119+E116+E111+E108+E105+E102+E90+E87+E83+E75+E68</f>
        <v>22102006</v>
      </c>
      <c r="F140" s="14">
        <f>F137+F124+F119+F116+F111+F108+F105+F102+F90+F87+F83+F75+F68</f>
        <v>689713</v>
      </c>
      <c r="G140" s="14">
        <f>G137+G124+G119+G116+G111+G108+G105+G102+G90+G87+G83+G75+G68</f>
        <v>2910563</v>
      </c>
      <c r="H140" s="33">
        <f>E140+F140-G140</f>
        <v>19881156</v>
      </c>
    </row>
    <row r="141" ht="13.5" thickTop="1"/>
  </sheetData>
  <mergeCells count="76">
    <mergeCell ref="C134:D134"/>
    <mergeCell ref="A1:H1"/>
    <mergeCell ref="A2:H2"/>
    <mergeCell ref="A3:H3"/>
    <mergeCell ref="A4:H4"/>
    <mergeCell ref="A10:H10"/>
    <mergeCell ref="B13:D13"/>
    <mergeCell ref="C14:D14"/>
    <mergeCell ref="A5:H5"/>
    <mergeCell ref="A6:H6"/>
    <mergeCell ref="A7:H7"/>
    <mergeCell ref="A9:H9"/>
    <mergeCell ref="B16:D16"/>
    <mergeCell ref="C17:D17"/>
    <mergeCell ref="B19:D19"/>
    <mergeCell ref="A20:A21"/>
    <mergeCell ref="C20:D20"/>
    <mergeCell ref="B22:D22"/>
    <mergeCell ref="C23:D23"/>
    <mergeCell ref="B25:D25"/>
    <mergeCell ref="C26:D26"/>
    <mergeCell ref="B28:D28"/>
    <mergeCell ref="C29:D29"/>
    <mergeCell ref="A55:H55"/>
    <mergeCell ref="B90:D90"/>
    <mergeCell ref="A56:H56"/>
    <mergeCell ref="A57:H57"/>
    <mergeCell ref="A58:H58"/>
    <mergeCell ref="A59:H59"/>
    <mergeCell ref="A60:H60"/>
    <mergeCell ref="A61:H61"/>
    <mergeCell ref="A64:H64"/>
    <mergeCell ref="A65:H65"/>
    <mergeCell ref="B68:D68"/>
    <mergeCell ref="C69:D69"/>
    <mergeCell ref="C71:D71"/>
    <mergeCell ref="B75:D75"/>
    <mergeCell ref="C73:D73"/>
    <mergeCell ref="A76:A82"/>
    <mergeCell ref="C76:D76"/>
    <mergeCell ref="B77:B82"/>
    <mergeCell ref="B83:D83"/>
    <mergeCell ref="A88:A89"/>
    <mergeCell ref="C88:D88"/>
    <mergeCell ref="A84:A86"/>
    <mergeCell ref="C84:D84"/>
    <mergeCell ref="B85:B86"/>
    <mergeCell ref="B87:D87"/>
    <mergeCell ref="A91:A101"/>
    <mergeCell ref="C91:D91"/>
    <mergeCell ref="B102:D102"/>
    <mergeCell ref="A103:A104"/>
    <mergeCell ref="C103:D103"/>
    <mergeCell ref="C95:D95"/>
    <mergeCell ref="C99:D99"/>
    <mergeCell ref="B105:D105"/>
    <mergeCell ref="C106:D106"/>
    <mergeCell ref="B111:D111"/>
    <mergeCell ref="A112:A115"/>
    <mergeCell ref="C112:D112"/>
    <mergeCell ref="C114:D114"/>
    <mergeCell ref="B108:D108"/>
    <mergeCell ref="C109:D109"/>
    <mergeCell ref="B116:D116"/>
    <mergeCell ref="C117:D117"/>
    <mergeCell ref="B119:D119"/>
    <mergeCell ref="C120:D120"/>
    <mergeCell ref="C122:D122"/>
    <mergeCell ref="B124:D124"/>
    <mergeCell ref="A125:A132"/>
    <mergeCell ref="C125:D125"/>
    <mergeCell ref="C130:D130"/>
    <mergeCell ref="B137:D137"/>
    <mergeCell ref="A138:A139"/>
    <mergeCell ref="C138:D138"/>
    <mergeCell ref="B140:D140"/>
  </mergeCells>
  <printOptions/>
  <pageMargins left="0.5905511811023623" right="0.5905511811023623" top="0.984251968503937" bottom="0.984251968503937" header="0.5118110236220472" footer="0.5118110236220472"/>
  <pageSetup firstPageNumber="1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2005-11-29T10:55:03Z</cp:lastPrinted>
  <dcterms:created xsi:type="dcterms:W3CDTF">2005-11-23T06:31:51Z</dcterms:created>
  <dcterms:modified xsi:type="dcterms:W3CDTF">2005-11-29T10:55:32Z</dcterms:modified>
  <cp:category/>
  <cp:version/>
  <cp:contentType/>
  <cp:contentStatus/>
</cp:coreProperties>
</file>