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Załącznik 1 i 2" sheetId="1" r:id="rId1"/>
    <sheet name="załącznik 4 i 5" sheetId="2" r:id="rId2"/>
    <sheet name="załącznik 4a i 5a" sheetId="3" r:id="rId3"/>
  </sheets>
  <definedNames/>
  <calcPr fullCalcOnLoad="1"/>
</workbook>
</file>

<file path=xl/sharedStrings.xml><?xml version="1.0" encoding="utf-8"?>
<sst xmlns="http://schemas.openxmlformats.org/spreadsheetml/2006/main" count="297" uniqueCount="130">
  <si>
    <t>Załącznik Nr 1</t>
  </si>
  <si>
    <t xml:space="preserve">Wójta Gminy Chełmża </t>
  </si>
  <si>
    <t xml:space="preserve">w sprawie zmiany budżetu </t>
  </si>
  <si>
    <t xml:space="preserve"> </t>
  </si>
  <si>
    <t>Gminy na rok 2007</t>
  </si>
  <si>
    <t xml:space="preserve">Plan dochodów </t>
  </si>
  <si>
    <t>budżetowych  na 2007 rok</t>
  </si>
  <si>
    <t>Dz.</t>
  </si>
  <si>
    <t>Rozdz.</t>
  </si>
  <si>
    <t>§</t>
  </si>
  <si>
    <t>ŹRÓDŁO DOCHODÓW</t>
  </si>
  <si>
    <t>Plan na 2007 rok</t>
  </si>
  <si>
    <t xml:space="preserve">Zwiększenie </t>
  </si>
  <si>
    <t xml:space="preserve">Zmniejszenie </t>
  </si>
  <si>
    <t xml:space="preserve">Plan po zmianie </t>
  </si>
  <si>
    <t>URZĘDY NACZELNYCH ORGANÓW WŁADZY PAŃSTWOWEJ, KONTROLI I OCHRONY PRAWA ORAZ SĄDOWNICTWA</t>
  </si>
  <si>
    <t>Wybory do Sejmu i Senatu</t>
  </si>
  <si>
    <t>Dotacje celowe otrzymane z budżetu państwa na realizację zadań bieżących z zakresu administracji rządowej oraz innych zadań zleconych gminie ustawami</t>
  </si>
  <si>
    <t xml:space="preserve">OŚWIATA I WYCHOWANIE </t>
  </si>
  <si>
    <t xml:space="preserve">Pozostała działalność </t>
  </si>
  <si>
    <t>2030</t>
  </si>
  <si>
    <t xml:space="preserve">Dotacje celowe otrzymane z budżetu państwa na realizację własnych zadań bieżących gmin </t>
  </si>
  <si>
    <t>POMOC SPOŁECZNA</t>
  </si>
  <si>
    <t xml:space="preserve">Usuwanie skutków klęsk żywiołowych </t>
  </si>
  <si>
    <t>EDUKACYJNA OPIEKA WYCHOWAWCZA</t>
  </si>
  <si>
    <t xml:space="preserve">Pomoc materialna dla uczniów </t>
  </si>
  <si>
    <t>OGÓŁEM :</t>
  </si>
  <si>
    <t xml:space="preserve">OGÓŁEM DOCHODY : </t>
  </si>
  <si>
    <t>Załącznik Nr 2</t>
  </si>
  <si>
    <t xml:space="preserve">Gminy na rok 2007. </t>
  </si>
  <si>
    <t>Plan wydatków</t>
  </si>
  <si>
    <t xml:space="preserve">budżetowych na 2007 rok. </t>
  </si>
  <si>
    <t>Treść</t>
  </si>
  <si>
    <t>Plan na   2007 r</t>
  </si>
  <si>
    <t>010</t>
  </si>
  <si>
    <t>ROLNICTWO I ŁOWIECTWO</t>
  </si>
  <si>
    <t>01095</t>
  </si>
  <si>
    <t xml:space="preserve">Wynagrodzenia bezosobowe </t>
  </si>
  <si>
    <t xml:space="preserve">Zakup usług pozostałych </t>
  </si>
  <si>
    <t>ADMINISTRACJA PUBLICZNA</t>
  </si>
  <si>
    <t xml:space="preserve">Zakup materiałów i wyposażenia </t>
  </si>
  <si>
    <t>Zakup materiałów i wyposażenia</t>
  </si>
  <si>
    <t>Zakup usług pozostałych</t>
  </si>
  <si>
    <t>Dodatkowe wynagrodzenie roczne</t>
  </si>
  <si>
    <t>Składki na Fundusz Pracy</t>
  </si>
  <si>
    <t xml:space="preserve">Zakup usług remontowych </t>
  </si>
  <si>
    <t xml:space="preserve">Składki na Fundusz Pracy </t>
  </si>
  <si>
    <t xml:space="preserve">Ośrodki pomocy społecznej </t>
  </si>
  <si>
    <t>Wynagrodzenia osobowe pracowników</t>
  </si>
  <si>
    <t xml:space="preserve">Świadczenia społeczne </t>
  </si>
  <si>
    <t>EDUKACYJNA  OPIEKA  WYCHOWAWCZA</t>
  </si>
  <si>
    <t>Pomoc materialna dla uczniów</t>
  </si>
  <si>
    <t>Inne formy pomocy dla uczniów</t>
  </si>
  <si>
    <t xml:space="preserve">GOSPODARKA KOMUNALNA I OCHRONA ŚRODOWISKA </t>
  </si>
  <si>
    <t xml:space="preserve">Różne opłaty i składki </t>
  </si>
  <si>
    <t xml:space="preserve">OGÓŁEM WYDATKI : </t>
  </si>
  <si>
    <t>do Zarządzenia Nr 64/07</t>
  </si>
  <si>
    <t xml:space="preserve">z dnia 10 października 2007r. </t>
  </si>
  <si>
    <t>Pozostała działalność w tym :</t>
  </si>
  <si>
    <t>Zakup materiałów i wyposażenia w tym : grupa budowlana 10.000</t>
  </si>
  <si>
    <t xml:space="preserve">Zakup usług remontowych (grupa budowlana 8.900) </t>
  </si>
  <si>
    <t>Opłaty z tytułu zakupu usług telekomunikacyjnych telefonii komórkowej</t>
  </si>
  <si>
    <t>Róże wydatki na rzecz osób fizycznych</t>
  </si>
  <si>
    <t>4410</t>
  </si>
  <si>
    <t>Podróże służbwe krajow</t>
  </si>
  <si>
    <t>4740</t>
  </si>
  <si>
    <t>Zakup materiałów papierniczych do sprzętu drukarskiego i urządzeń kserograficznych</t>
  </si>
  <si>
    <t xml:space="preserve">Zakup akcesoriów komputerowych, w tym programów i licencji </t>
  </si>
  <si>
    <t xml:space="preserve">Szkolenie pracowników niebędących członkami korpusu służby cywilnej </t>
  </si>
  <si>
    <t xml:space="preserve">Świadczenia rodzinne, zaliczka alimentacyjna oraz składki na ubezpieczenia emerytalne i rentowe z ubezpieczenia społecznego </t>
  </si>
  <si>
    <t xml:space="preserve">Stypendia oraz inne formy pomocy dla uczniów </t>
  </si>
  <si>
    <t>OCHRONA ZDROWIA</t>
  </si>
  <si>
    <t xml:space="preserve">Przeciwdziałanie alkoholizmowi </t>
  </si>
  <si>
    <t xml:space="preserve">Oświetlenie ulic, placów i dróg </t>
  </si>
  <si>
    <t>TRANSPORT I ŁĄCZNOŚĆ</t>
  </si>
  <si>
    <t>Drogi publiczne gminne</t>
  </si>
  <si>
    <t>KULTURA I OCHRONA DZIEDZICTWA NARODOWEGO</t>
  </si>
  <si>
    <t xml:space="preserve">Biblioteki </t>
  </si>
  <si>
    <t>Załącznik Nr 4</t>
  </si>
  <si>
    <t xml:space="preserve">Gminy na rok 2007r. </t>
  </si>
  <si>
    <t>Dochody związane z realizacją zadań z zakresu administracji rządowej</t>
  </si>
  <si>
    <t xml:space="preserve">i innych zadań zleconych odrębnymi ustawami w 2007 roku. </t>
  </si>
  <si>
    <t xml:space="preserve">Plan na 2007 rok </t>
  </si>
  <si>
    <t xml:space="preserve">ROLNICTWO I ŁOWIECTWO 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</si>
  <si>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</si>
  <si>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</si>
  <si>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</si>
  <si>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</si>
  <si>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 xml:space="preserve">OCHRONA ZDROWIA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</si>
  <si>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</si>
  <si>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</si>
  <si>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</si>
  <si>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</si>
  <si>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>Załącznik Nr 5</t>
  </si>
  <si>
    <t xml:space="preserve">Wydatki związane z realizacją zadań z zakresu administracji rządowej </t>
  </si>
  <si>
    <t xml:space="preserve">Pozostała działalność  </t>
  </si>
  <si>
    <t xml:space="preserve">Składka na ubezpieczenia społeczne </t>
  </si>
  <si>
    <t xml:space="preserve">Dodatkowe wynagrodzenie roczne </t>
  </si>
  <si>
    <t>Składki na ubezpieczenia społeczne</t>
  </si>
  <si>
    <t>Odpis na zakładowy fundusz świadczeń socjalnych</t>
  </si>
  <si>
    <t xml:space="preserve">Urzędy naczelnych organów władzy państwowej, kontroli i ochrony prawa </t>
  </si>
  <si>
    <t xml:space="preserve">Wynagrodzenia osobowe pracowników </t>
  </si>
  <si>
    <t xml:space="preserve">Dodatkowe wynagrodzenia roczne </t>
  </si>
  <si>
    <t xml:space="preserve">Składki na PFRON </t>
  </si>
  <si>
    <t xml:space="preserve">Zakup usług zdrowotnych </t>
  </si>
  <si>
    <t xml:space="preserve">Opłaty czynszowe za pomieszczenia biurowe </t>
  </si>
  <si>
    <t xml:space="preserve">Podróże służbowe krajowe </t>
  </si>
  <si>
    <t>Szkolenie pracowników niebędących członkami korpusu służby cywilnej</t>
  </si>
  <si>
    <t xml:space="preserve">Zakup materiałów papierniczych do sprzętu drukarskiego i urządzeń kserograficznych </t>
  </si>
  <si>
    <t xml:space="preserve">Zakup świadczeń zdrowotnych dla osób nie objętych obowiązkiem ubezpieczenia zdrowotnego </t>
  </si>
  <si>
    <t>Świadczenia społeczne</t>
  </si>
  <si>
    <t>Usuwanie skutków klęsk żywiołowych</t>
  </si>
  <si>
    <t xml:space="preserve">z dnia 10 paździrnika 2007r. </t>
  </si>
  <si>
    <t>z dnia 10 października 2007r.</t>
  </si>
  <si>
    <t>Załącznik Nr 4a</t>
  </si>
  <si>
    <t xml:space="preserve">Dotacje celowe otrzymane z budżetu państwa </t>
  </si>
  <si>
    <t xml:space="preserve">na realizację własnych zadań w 2007 roku </t>
  </si>
  <si>
    <t xml:space="preserve">Szkoły podstawowe </t>
  </si>
  <si>
    <t xml:space="preserve">POMOC SPOŁECZNA </t>
  </si>
  <si>
    <t xml:space="preserve">Zasiłki i pomoc w naturze oraz składki na ubezpieczenia emerytalne i rentowe </t>
  </si>
  <si>
    <t xml:space="preserve">Pozpstała działalność </t>
  </si>
  <si>
    <t xml:space="preserve">EDUKACYJNA OPIEKA </t>
  </si>
  <si>
    <t xml:space="preserve">Pomoc materialna uczniów </t>
  </si>
  <si>
    <t>Załącznik Nr 5a</t>
  </si>
  <si>
    <t xml:space="preserve">Wydatki związane z realizacją zadań własnych dotowanych z budżetu państwa </t>
  </si>
  <si>
    <t xml:space="preserve">Składki na ubezpieczenia społeczne </t>
  </si>
  <si>
    <t xml:space="preserve">Odpisy na zakładowy fundusz świadczeń socjalnych </t>
  </si>
  <si>
    <t>Różne wydatki na rzecz osób fizycznych</t>
  </si>
  <si>
    <t>Składki na ubezpieczenia społeczne (od planowanych etatów ; od świadczeń rodzinnych - 33.850)</t>
  </si>
  <si>
    <t>Składki na ubezpieczenia społeczne (od wynagrodzenia + od zasiłków 33.850)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</si>
</sst>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164" fontId="2" fillId="0" borderId="16" xfId="15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4" fontId="3" fillId="0" borderId="5" xfId="15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64" fontId="2" fillId="0" borderId="21" xfId="15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164" fontId="2" fillId="0" borderId="4" xfId="15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top" wrapText="1"/>
    </xf>
    <xf numFmtId="164" fontId="3" fillId="0" borderId="7" xfId="15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Fill="1" applyBorder="1" applyAlignment="1">
      <alignment horizontal="right" vertical="top" wrapText="1"/>
    </xf>
    <xf numFmtId="164" fontId="2" fillId="0" borderId="7" xfId="15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164" fontId="3" fillId="0" borderId="6" xfId="15" applyNumberFormat="1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164" fontId="3" fillId="0" borderId="11" xfId="15" applyNumberFormat="1" applyFont="1" applyFill="1" applyBorder="1" applyAlignment="1">
      <alignment horizontal="right" vertical="top" wrapText="1"/>
    </xf>
    <xf numFmtId="164" fontId="2" fillId="0" borderId="10" xfId="15" applyNumberFormat="1" applyFont="1" applyFill="1" applyBorder="1" applyAlignment="1">
      <alignment horizontal="right" vertical="top" wrapText="1"/>
    </xf>
    <xf numFmtId="164" fontId="2" fillId="0" borderId="6" xfId="15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top" wrapText="1"/>
    </xf>
    <xf numFmtId="3" fontId="2" fillId="0" borderId="26" xfId="0" applyNumberFormat="1" applyFont="1" applyFill="1" applyBorder="1" applyAlignment="1">
      <alignment horizontal="right" vertical="top" wrapText="1"/>
    </xf>
    <xf numFmtId="164" fontId="2" fillId="0" borderId="26" xfId="15" applyNumberFormat="1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164" fontId="2" fillId="0" borderId="4" xfId="15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3" fontId="2" fillId="0" borderId="4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3" fontId="2" fillId="0" borderId="23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right" vertical="top"/>
    </xf>
    <xf numFmtId="0" fontId="2" fillId="0" borderId="3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/>
    </xf>
    <xf numFmtId="3" fontId="2" fillId="0" borderId="21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vertical="top"/>
    </xf>
    <xf numFmtId="3" fontId="2" fillId="0" borderId="26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/>
    </xf>
    <xf numFmtId="164" fontId="3" fillId="0" borderId="20" xfId="15" applyNumberFormat="1" applyFont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29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/>
    </xf>
    <xf numFmtId="3" fontId="2" fillId="0" borderId="6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33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right" vertical="top"/>
    </xf>
    <xf numFmtId="164" fontId="2" fillId="0" borderId="24" xfId="15" applyNumberFormat="1" applyFont="1" applyBorder="1" applyAlignment="1">
      <alignment vertical="top"/>
    </xf>
    <xf numFmtId="0" fontId="2" fillId="0" borderId="20" xfId="0" applyFont="1" applyFill="1" applyBorder="1" applyAlignment="1">
      <alignment vertical="top"/>
    </xf>
    <xf numFmtId="3" fontId="3" fillId="0" borderId="20" xfId="0" applyNumberFormat="1" applyFont="1" applyFill="1" applyBorder="1" applyAlignment="1">
      <alignment horizontal="right" vertical="top"/>
    </xf>
    <xf numFmtId="164" fontId="2" fillId="0" borderId="4" xfId="15" applyNumberFormat="1" applyFont="1" applyFill="1" applyBorder="1" applyAlignment="1">
      <alignment horizontal="right" vertical="top"/>
    </xf>
    <xf numFmtId="164" fontId="2" fillId="0" borderId="24" xfId="15" applyNumberFormat="1" applyFont="1" applyFill="1" applyBorder="1" applyAlignment="1">
      <alignment horizontal="right" vertical="top"/>
    </xf>
    <xf numFmtId="164" fontId="3" fillId="0" borderId="11" xfId="15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" fillId="0" borderId="3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164" fontId="2" fillId="0" borderId="23" xfId="15" applyNumberFormat="1" applyFont="1" applyFill="1" applyBorder="1" applyAlignment="1">
      <alignment horizontal="right" vertical="top" wrapText="1"/>
    </xf>
    <xf numFmtId="164" fontId="3" fillId="0" borderId="23" xfId="15" applyNumberFormat="1" applyFont="1" applyFill="1" applyBorder="1" applyAlignment="1">
      <alignment horizontal="right" vertical="top" wrapText="1"/>
    </xf>
    <xf numFmtId="164" fontId="3" fillId="0" borderId="8" xfId="15" applyNumberFormat="1" applyFont="1" applyFill="1" applyBorder="1" applyAlignment="1">
      <alignment horizontal="right" vertical="top" wrapText="1"/>
    </xf>
    <xf numFmtId="164" fontId="3" fillId="0" borderId="10" xfId="15" applyNumberFormat="1" applyFont="1" applyFill="1" applyBorder="1" applyAlignment="1">
      <alignment horizontal="right" vertical="top" wrapText="1"/>
    </xf>
    <xf numFmtId="164" fontId="2" fillId="0" borderId="4" xfId="15" applyNumberFormat="1" applyFont="1" applyBorder="1" applyAlignment="1">
      <alignment horizontal="right"/>
    </xf>
    <xf numFmtId="164" fontId="2" fillId="0" borderId="6" xfId="15" applyNumberFormat="1" applyFont="1" applyBorder="1" applyAlignment="1">
      <alignment horizontal="right"/>
    </xf>
    <xf numFmtId="164" fontId="2" fillId="0" borderId="24" xfId="15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164" fontId="3" fillId="0" borderId="7" xfId="15" applyNumberFormat="1" applyFont="1" applyBorder="1" applyAlignment="1">
      <alignment horizontal="right"/>
    </xf>
    <xf numFmtId="164" fontId="3" fillId="0" borderId="20" xfId="15" applyNumberFormat="1" applyFont="1" applyBorder="1" applyAlignment="1">
      <alignment horizontal="right"/>
    </xf>
    <xf numFmtId="164" fontId="2" fillId="0" borderId="9" xfId="15" applyNumberFormat="1" applyFont="1" applyBorder="1" applyAlignment="1">
      <alignment horizontal="right"/>
    </xf>
    <xf numFmtId="164" fontId="3" fillId="0" borderId="11" xfId="15" applyNumberFormat="1" applyFont="1" applyBorder="1" applyAlignment="1">
      <alignment horizontal="right"/>
    </xf>
    <xf numFmtId="164" fontId="2" fillId="0" borderId="24" xfId="15" applyNumberFormat="1" applyFont="1" applyBorder="1" applyAlignment="1">
      <alignment horizontal="right" vertical="top"/>
    </xf>
    <xf numFmtId="164" fontId="3" fillId="0" borderId="6" xfId="15" applyNumberFormat="1" applyFont="1" applyBorder="1" applyAlignment="1">
      <alignment horizontal="right"/>
    </xf>
    <xf numFmtId="164" fontId="3" fillId="0" borderId="7" xfId="15" applyNumberFormat="1" applyFont="1" applyBorder="1" applyAlignment="1">
      <alignment horizontal="right" vertical="top" wrapText="1"/>
    </xf>
    <xf numFmtId="164" fontId="3" fillId="0" borderId="20" xfId="15" applyNumberFormat="1" applyFont="1" applyBorder="1" applyAlignment="1">
      <alignment horizontal="right" vertical="top" wrapText="1"/>
    </xf>
    <xf numFmtId="164" fontId="3" fillId="0" borderId="7" xfId="15" applyNumberFormat="1" applyFont="1" applyBorder="1" applyAlignment="1">
      <alignment horizontal="right" vertical="top"/>
    </xf>
    <xf numFmtId="164" fontId="3" fillId="0" borderId="20" xfId="15" applyNumberFormat="1" applyFont="1" applyBorder="1" applyAlignment="1">
      <alignment horizontal="right" vertical="top"/>
    </xf>
    <xf numFmtId="164" fontId="2" fillId="0" borderId="7" xfId="15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164" fontId="2" fillId="0" borderId="24" xfId="0" applyNumberFormat="1" applyFont="1" applyFill="1" applyBorder="1" applyAlignment="1">
      <alignment horizontal="right" vertical="top" wrapText="1"/>
    </xf>
    <xf numFmtId="164" fontId="2" fillId="0" borderId="24" xfId="15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3" fontId="3" fillId="0" borderId="20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164" fontId="2" fillId="0" borderId="6" xfId="15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/>
    </xf>
    <xf numFmtId="164" fontId="3" fillId="0" borderId="20" xfId="15" applyNumberFormat="1" applyFont="1" applyFill="1" applyBorder="1" applyAlignment="1">
      <alignment horizontal="right" vertical="top" wrapText="1"/>
    </xf>
    <xf numFmtId="164" fontId="2" fillId="0" borderId="20" xfId="15" applyNumberFormat="1" applyFont="1" applyFill="1" applyBorder="1" applyAlignment="1">
      <alignment horizontal="right" vertical="top" wrapText="1"/>
    </xf>
    <xf numFmtId="164" fontId="2" fillId="0" borderId="11" xfId="15" applyNumberFormat="1" applyFont="1" applyFill="1" applyBorder="1" applyAlignment="1">
      <alignment horizontal="right" vertical="top" wrapText="1"/>
    </xf>
    <xf numFmtId="164" fontId="2" fillId="0" borderId="10" xfId="15" applyNumberFormat="1" applyFont="1" applyBorder="1" applyAlignment="1">
      <alignment horizontal="right" vertical="top"/>
    </xf>
    <xf numFmtId="3" fontId="2" fillId="0" borderId="24" xfId="0" applyNumberFormat="1" applyFont="1" applyBorder="1" applyAlignment="1">
      <alignment horizontal="right" vertical="top"/>
    </xf>
    <xf numFmtId="164" fontId="2" fillId="0" borderId="4" xfId="15" applyNumberFormat="1" applyFont="1" applyBorder="1" applyAlignment="1">
      <alignment horizontal="right" vertical="top"/>
    </xf>
    <xf numFmtId="164" fontId="3" fillId="0" borderId="11" xfId="15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164" fontId="2" fillId="0" borderId="7" xfId="15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64" fontId="2" fillId="0" borderId="4" xfId="15" applyNumberFormat="1" applyFont="1" applyFill="1" applyBorder="1" applyAlignment="1">
      <alignment vertical="top"/>
    </xf>
    <xf numFmtId="164" fontId="2" fillId="0" borderId="24" xfId="15" applyNumberFormat="1" applyFont="1" applyFill="1" applyBorder="1" applyAlignment="1">
      <alignment vertical="top"/>
    </xf>
    <xf numFmtId="164" fontId="3" fillId="0" borderId="20" xfId="15" applyNumberFormat="1" applyFont="1" applyFill="1" applyBorder="1" applyAlignment="1">
      <alignment vertical="top"/>
    </xf>
    <xf numFmtId="164" fontId="2" fillId="0" borderId="21" xfId="0" applyNumberFormat="1" applyFont="1" applyFill="1" applyBorder="1" applyAlignment="1">
      <alignment horizontal="right" vertical="top" wrapText="1"/>
    </xf>
    <xf numFmtId="164" fontId="2" fillId="0" borderId="23" xfId="0" applyNumberFormat="1" applyFont="1" applyFill="1" applyBorder="1" applyAlignment="1">
      <alignment horizontal="right" vertical="top" wrapText="1"/>
    </xf>
    <xf numFmtId="164" fontId="3" fillId="0" borderId="14" xfId="0" applyNumberFormat="1" applyFont="1" applyFill="1" applyBorder="1" applyAlignment="1">
      <alignment horizontal="right" vertical="top" wrapText="1"/>
    </xf>
    <xf numFmtId="164" fontId="2" fillId="0" borderId="26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 wrapText="1"/>
    </xf>
    <xf numFmtId="164" fontId="3" fillId="0" borderId="2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2" fillId="0" borderId="8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64" fontId="3" fillId="0" borderId="29" xfId="0" applyNumberFormat="1" applyFont="1" applyFill="1" applyBorder="1" applyAlignment="1">
      <alignment horizontal="right" vertical="top" wrapText="1"/>
    </xf>
    <xf numFmtId="164" fontId="2" fillId="0" borderId="16" xfId="0" applyNumberFormat="1" applyFont="1" applyFill="1" applyBorder="1" applyAlignment="1">
      <alignment horizontal="right" vertical="top" wrapText="1"/>
    </xf>
    <xf numFmtId="164" fontId="2" fillId="0" borderId="19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85">
      <selection activeCell="A49" sqref="A49:H94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625" style="0" customWidth="1"/>
    <col min="4" max="4" width="26.75390625" style="0" customWidth="1"/>
    <col min="5" max="5" width="12.75390625" style="0" customWidth="1"/>
    <col min="6" max="6" width="9.625" style="0" customWidth="1"/>
    <col min="7" max="7" width="9.375" style="0" bestFit="1" customWidth="1"/>
    <col min="8" max="8" width="13.00390625" style="0" customWidth="1"/>
  </cols>
  <sheetData>
    <row r="1" spans="7:8" ht="12.75">
      <c r="G1" s="1" t="s">
        <v>0</v>
      </c>
      <c r="H1" s="1"/>
    </row>
    <row r="2" spans="7:8" ht="12.75">
      <c r="G2" s="1" t="s">
        <v>56</v>
      </c>
      <c r="H2" s="1"/>
    </row>
    <row r="3" spans="7:8" ht="12.75">
      <c r="G3" s="1" t="s">
        <v>1</v>
      </c>
      <c r="H3" s="1"/>
    </row>
    <row r="4" spans="7:8" ht="12.75">
      <c r="G4" s="1" t="s">
        <v>57</v>
      </c>
      <c r="H4" s="1"/>
    </row>
    <row r="5" spans="1:8" ht="12.75">
      <c r="A5" s="2"/>
      <c r="B5" s="2"/>
      <c r="C5" s="2"/>
      <c r="D5" s="2"/>
      <c r="E5" s="2"/>
      <c r="F5" s="2"/>
      <c r="G5" s="1" t="s">
        <v>2</v>
      </c>
      <c r="H5" s="1"/>
    </row>
    <row r="6" spans="1:8" ht="12.75">
      <c r="A6" s="3"/>
      <c r="B6" s="3"/>
      <c r="C6" s="4"/>
      <c r="D6" s="5"/>
      <c r="E6" s="6" t="s">
        <v>3</v>
      </c>
      <c r="F6" s="5"/>
      <c r="G6" s="272" t="s">
        <v>4</v>
      </c>
      <c r="H6" s="272"/>
    </row>
    <row r="7" spans="1:8" ht="12.75">
      <c r="A7" s="273" t="s">
        <v>5</v>
      </c>
      <c r="B7" s="273"/>
      <c r="C7" s="273"/>
      <c r="D7" s="273"/>
      <c r="E7" s="273"/>
      <c r="F7" s="273"/>
      <c r="G7" s="273"/>
      <c r="H7" s="273"/>
    </row>
    <row r="8" spans="1:8" ht="12.75">
      <c r="A8" s="273" t="s">
        <v>6</v>
      </c>
      <c r="B8" s="273"/>
      <c r="C8" s="273"/>
      <c r="D8" s="273"/>
      <c r="E8" s="273"/>
      <c r="F8" s="273"/>
      <c r="G8" s="273"/>
      <c r="H8" s="273"/>
    </row>
    <row r="9" spans="1:8" ht="13.5" thickBot="1">
      <c r="A9" s="5"/>
      <c r="B9" s="6"/>
      <c r="C9" s="6"/>
      <c r="D9" s="6"/>
      <c r="E9" s="6"/>
      <c r="F9" s="5"/>
      <c r="G9" s="5"/>
      <c r="H9" s="5"/>
    </row>
    <row r="10" spans="1:8" ht="26.25" customHeight="1" thickBot="1">
      <c r="A10" s="7" t="s">
        <v>7</v>
      </c>
      <c r="B10" s="8" t="s">
        <v>8</v>
      </c>
      <c r="C10" s="7" t="s">
        <v>9</v>
      </c>
      <c r="D10" s="8" t="s">
        <v>10</v>
      </c>
      <c r="E10" s="9" t="s">
        <v>11</v>
      </c>
      <c r="F10" s="7" t="s">
        <v>12</v>
      </c>
      <c r="G10" s="7" t="s">
        <v>13</v>
      </c>
      <c r="H10" s="7" t="s">
        <v>14</v>
      </c>
    </row>
    <row r="11" spans="1:9" ht="14.25" thickBot="1" thickTop="1">
      <c r="A11" s="10">
        <v>751</v>
      </c>
      <c r="B11" s="274" t="s">
        <v>15</v>
      </c>
      <c r="C11" s="274"/>
      <c r="D11" s="274"/>
      <c r="E11" s="255">
        <f aca="true" t="shared" si="0" ref="E11:G12">E12</f>
        <v>3548</v>
      </c>
      <c r="F11" s="255">
        <f t="shared" si="0"/>
        <v>15487</v>
      </c>
      <c r="G11" s="255">
        <f t="shared" si="0"/>
        <v>0</v>
      </c>
      <c r="H11" s="30">
        <f aca="true" t="shared" si="1" ref="H11:H18">E11+F11-G11</f>
        <v>19035</v>
      </c>
      <c r="I11" s="183"/>
    </row>
    <row r="12" spans="1:9" ht="13.5" thickTop="1">
      <c r="A12" s="11"/>
      <c r="B12" s="12">
        <v>75108</v>
      </c>
      <c r="C12" s="270" t="s">
        <v>16</v>
      </c>
      <c r="D12" s="271"/>
      <c r="E12" s="218">
        <f t="shared" si="0"/>
        <v>3548</v>
      </c>
      <c r="F12" s="218">
        <f t="shared" si="0"/>
        <v>15487</v>
      </c>
      <c r="G12" s="218">
        <f t="shared" si="0"/>
        <v>0</v>
      </c>
      <c r="H12" s="218">
        <f t="shared" si="1"/>
        <v>19035</v>
      </c>
      <c r="I12" s="183"/>
    </row>
    <row r="13" spans="1:9" ht="63.75" customHeight="1" thickBot="1">
      <c r="A13" s="11"/>
      <c r="B13" s="13"/>
      <c r="C13" s="14">
        <v>2010</v>
      </c>
      <c r="D13" s="15" t="s">
        <v>17</v>
      </c>
      <c r="E13" s="16">
        <v>3548</v>
      </c>
      <c r="F13" s="16">
        <v>15487</v>
      </c>
      <c r="G13" s="16">
        <v>0</v>
      </c>
      <c r="H13" s="16">
        <f t="shared" si="1"/>
        <v>19035</v>
      </c>
      <c r="I13" s="183"/>
    </row>
    <row r="14" spans="1:9" ht="14.25" thickBot="1" thickTop="1">
      <c r="A14" s="10">
        <v>854</v>
      </c>
      <c r="B14" s="275" t="s">
        <v>24</v>
      </c>
      <c r="C14" s="276"/>
      <c r="D14" s="277"/>
      <c r="E14" s="259">
        <v>130000</v>
      </c>
      <c r="F14" s="30">
        <f>F15</f>
        <v>45673</v>
      </c>
      <c r="G14" s="30">
        <f>G15</f>
        <v>0</v>
      </c>
      <c r="H14" s="30">
        <f t="shared" si="1"/>
        <v>175673</v>
      </c>
      <c r="I14" s="183"/>
    </row>
    <row r="15" spans="1:9" ht="13.5" thickTop="1">
      <c r="A15" s="19"/>
      <c r="B15" s="31">
        <v>85415</v>
      </c>
      <c r="C15" s="270" t="s">
        <v>25</v>
      </c>
      <c r="D15" s="271"/>
      <c r="E15" s="258">
        <v>130000</v>
      </c>
      <c r="F15" s="32">
        <f>F16</f>
        <v>45673</v>
      </c>
      <c r="G15" s="32">
        <f>G16</f>
        <v>0</v>
      </c>
      <c r="H15" s="218">
        <f t="shared" si="1"/>
        <v>175673</v>
      </c>
      <c r="I15" s="183"/>
    </row>
    <row r="16" spans="1:9" ht="39.75" customHeight="1" thickBot="1">
      <c r="A16" s="21"/>
      <c r="B16" s="33"/>
      <c r="C16" s="34" t="s">
        <v>20</v>
      </c>
      <c r="D16" s="33" t="s">
        <v>21</v>
      </c>
      <c r="E16" s="260">
        <v>147780</v>
      </c>
      <c r="F16" s="35">
        <v>45673</v>
      </c>
      <c r="G16" s="35">
        <v>0</v>
      </c>
      <c r="H16" s="261">
        <f t="shared" si="1"/>
        <v>193453</v>
      </c>
      <c r="I16" s="183"/>
    </row>
    <row r="17" spans="1:9" ht="15" customHeight="1" thickBot="1" thickTop="1">
      <c r="A17" s="17"/>
      <c r="B17" s="36"/>
      <c r="C17" s="37"/>
      <c r="D17" s="17" t="s">
        <v>26</v>
      </c>
      <c r="E17" s="30">
        <f>E11++E14</f>
        <v>133548</v>
      </c>
      <c r="F17" s="30">
        <f>F11++F14</f>
        <v>61160</v>
      </c>
      <c r="G17" s="30">
        <f>G11++G14</f>
        <v>0</v>
      </c>
      <c r="H17" s="30">
        <f t="shared" si="1"/>
        <v>194708</v>
      </c>
      <c r="I17" s="183"/>
    </row>
    <row r="18" spans="1:9" ht="17.25" customHeight="1" thickBot="1" thickTop="1">
      <c r="A18" s="17"/>
      <c r="B18" s="38"/>
      <c r="C18" s="38"/>
      <c r="D18" s="17" t="s">
        <v>27</v>
      </c>
      <c r="E18" s="30">
        <v>20234656</v>
      </c>
      <c r="F18" s="30">
        <f>F17</f>
        <v>61160</v>
      </c>
      <c r="G18" s="30">
        <f>G17</f>
        <v>0</v>
      </c>
      <c r="H18" s="30">
        <f t="shared" si="1"/>
        <v>20295816</v>
      </c>
      <c r="I18" s="183"/>
    </row>
    <row r="19" spans="1:9" ht="13.5" thickTop="1">
      <c r="A19" s="39"/>
      <c r="B19" s="40"/>
      <c r="C19" s="40"/>
      <c r="D19" s="39"/>
      <c r="E19" s="184"/>
      <c r="F19" s="184"/>
      <c r="G19" s="184"/>
      <c r="H19" s="184"/>
      <c r="I19" s="183"/>
    </row>
    <row r="20" spans="1:8" ht="12.75">
      <c r="A20" s="39"/>
      <c r="B20" s="40"/>
      <c r="C20" s="40"/>
      <c r="D20" s="39"/>
      <c r="E20" s="41"/>
      <c r="F20" s="39"/>
      <c r="G20" s="39"/>
      <c r="H20" s="41"/>
    </row>
    <row r="21" spans="1:8" ht="12.75">
      <c r="A21" s="39"/>
      <c r="B21" s="40"/>
      <c r="C21" s="40"/>
      <c r="D21" s="39"/>
      <c r="E21" s="41"/>
      <c r="F21" s="39"/>
      <c r="G21" s="39"/>
      <c r="H21" s="41"/>
    </row>
    <row r="22" spans="1:8" ht="12.75">
      <c r="A22" s="39"/>
      <c r="B22" s="40"/>
      <c r="C22" s="40"/>
      <c r="D22" s="39"/>
      <c r="E22" s="41"/>
      <c r="F22" s="39"/>
      <c r="G22" s="39"/>
      <c r="H22" s="41"/>
    </row>
    <row r="23" spans="1:8" ht="12.75">
      <c r="A23" s="39"/>
      <c r="B23" s="40"/>
      <c r="C23" s="40"/>
      <c r="D23" s="39"/>
      <c r="E23" s="41"/>
      <c r="F23" s="39"/>
      <c r="G23" s="39"/>
      <c r="H23" s="41"/>
    </row>
    <row r="24" spans="1:8" ht="12.75">
      <c r="A24" s="39"/>
      <c r="B24" s="40"/>
      <c r="C24" s="40"/>
      <c r="D24" s="39"/>
      <c r="E24" s="41"/>
      <c r="F24" s="39"/>
      <c r="G24" s="39"/>
      <c r="H24" s="41"/>
    </row>
    <row r="25" spans="1:8" ht="12.75">
      <c r="A25" s="39"/>
      <c r="B25" s="40"/>
      <c r="C25" s="40"/>
      <c r="D25" s="39"/>
      <c r="E25" s="41"/>
      <c r="F25" s="39"/>
      <c r="G25" s="39"/>
      <c r="H25" s="41"/>
    </row>
    <row r="26" spans="1:8" ht="12.75">
      <c r="A26" s="39"/>
      <c r="B26" s="40"/>
      <c r="C26" s="40"/>
      <c r="D26" s="39"/>
      <c r="E26" s="41"/>
      <c r="F26" s="39"/>
      <c r="G26" s="39"/>
      <c r="H26" s="41"/>
    </row>
    <row r="27" spans="1:8" ht="12.75">
      <c r="A27" s="39"/>
      <c r="B27" s="40"/>
      <c r="C27" s="40"/>
      <c r="D27" s="39"/>
      <c r="E27" s="41"/>
      <c r="F27" s="39"/>
      <c r="G27" s="39"/>
      <c r="H27" s="41"/>
    </row>
    <row r="28" spans="1:8" ht="12.75">
      <c r="A28" s="39"/>
      <c r="B28" s="40"/>
      <c r="C28" s="40"/>
      <c r="D28" s="39"/>
      <c r="E28" s="41"/>
      <c r="F28" s="39"/>
      <c r="G28" s="39"/>
      <c r="H28" s="41"/>
    </row>
    <row r="29" spans="1:8" ht="12.75">
      <c r="A29" s="39"/>
      <c r="B29" s="40"/>
      <c r="C29" s="40"/>
      <c r="D29" s="39"/>
      <c r="E29" s="41"/>
      <c r="F29" s="39"/>
      <c r="G29" s="39"/>
      <c r="H29" s="41"/>
    </row>
    <row r="30" spans="1:8" ht="12.75">
      <c r="A30" s="39"/>
      <c r="B30" s="40"/>
      <c r="C30" s="40"/>
      <c r="D30" s="39"/>
      <c r="E30" s="41"/>
      <c r="F30" s="39"/>
      <c r="G30" s="39"/>
      <c r="H30" s="41"/>
    </row>
    <row r="31" spans="1:8" ht="12.75">
      <c r="A31" s="39"/>
      <c r="B31" s="40"/>
      <c r="C31" s="40"/>
      <c r="D31" s="39"/>
      <c r="E31" s="41"/>
      <c r="F31" s="39"/>
      <c r="G31" s="39"/>
      <c r="H31" s="41"/>
    </row>
    <row r="32" spans="1:8" ht="12.75">
      <c r="A32" s="39"/>
      <c r="B32" s="40"/>
      <c r="C32" s="40"/>
      <c r="D32" s="39"/>
      <c r="E32" s="41"/>
      <c r="F32" s="39"/>
      <c r="G32" s="39"/>
      <c r="H32" s="41"/>
    </row>
    <row r="33" spans="1:8" ht="12.75">
      <c r="A33" s="39"/>
      <c r="B33" s="40"/>
      <c r="C33" s="40"/>
      <c r="D33" s="39"/>
      <c r="E33" s="41"/>
      <c r="F33" s="39"/>
      <c r="G33" s="39"/>
      <c r="H33" s="41"/>
    </row>
    <row r="34" spans="1:8" ht="12.75">
      <c r="A34" s="39"/>
      <c r="B34" s="40"/>
      <c r="C34" s="40"/>
      <c r="D34" s="39"/>
      <c r="E34" s="41"/>
      <c r="F34" s="39"/>
      <c r="G34" s="39"/>
      <c r="H34" s="41"/>
    </row>
    <row r="35" spans="1:8" ht="12.75">
      <c r="A35" s="39"/>
      <c r="B35" s="40"/>
      <c r="C35" s="40"/>
      <c r="D35" s="39"/>
      <c r="E35" s="41"/>
      <c r="F35" s="39"/>
      <c r="G35" s="39"/>
      <c r="H35" s="41"/>
    </row>
    <row r="36" spans="1:8" ht="12.75">
      <c r="A36" s="39"/>
      <c r="B36" s="40"/>
      <c r="C36" s="40"/>
      <c r="D36" s="39"/>
      <c r="E36" s="41"/>
      <c r="F36" s="39"/>
      <c r="G36" s="39"/>
      <c r="H36" s="41"/>
    </row>
    <row r="37" spans="1:8" ht="12.75">
      <c r="A37" s="39"/>
      <c r="B37" s="40"/>
      <c r="C37" s="40"/>
      <c r="D37" s="39"/>
      <c r="E37" s="41"/>
      <c r="F37" s="39"/>
      <c r="G37" s="39"/>
      <c r="H37" s="41"/>
    </row>
    <row r="38" spans="1:8" ht="12.75">
      <c r="A38" s="39"/>
      <c r="B38" s="40"/>
      <c r="C38" s="40"/>
      <c r="D38" s="39"/>
      <c r="E38" s="41"/>
      <c r="F38" s="39"/>
      <c r="G38" s="39"/>
      <c r="H38" s="41"/>
    </row>
    <row r="39" spans="1:8" ht="12.75">
      <c r="A39" s="39"/>
      <c r="B39" s="40"/>
      <c r="C39" s="40"/>
      <c r="D39" s="39"/>
      <c r="E39" s="41"/>
      <c r="F39" s="39"/>
      <c r="G39" s="39"/>
      <c r="H39" s="41"/>
    </row>
    <row r="40" spans="1:8" ht="12.75">
      <c r="A40" s="39"/>
      <c r="B40" s="40"/>
      <c r="C40" s="40"/>
      <c r="D40" s="39"/>
      <c r="E40" s="41"/>
      <c r="F40" s="39"/>
      <c r="G40" s="39"/>
      <c r="H40" s="41"/>
    </row>
    <row r="41" spans="1:8" ht="12.75">
      <c r="A41" s="39"/>
      <c r="B41" s="40"/>
      <c r="C41" s="40"/>
      <c r="D41" s="39"/>
      <c r="E41" s="41"/>
      <c r="F41" s="39"/>
      <c r="G41" s="39"/>
      <c r="H41" s="41"/>
    </row>
    <row r="42" spans="1:8" ht="12.75">
      <c r="A42" s="39"/>
      <c r="B42" s="40"/>
      <c r="C42" s="40"/>
      <c r="D42" s="39"/>
      <c r="E42" s="41"/>
      <c r="F42" s="39"/>
      <c r="G42" s="39"/>
      <c r="H42" s="41"/>
    </row>
    <row r="43" spans="1:8" ht="12.75">
      <c r="A43" s="39"/>
      <c r="B43" s="40"/>
      <c r="C43" s="40"/>
      <c r="D43" s="39"/>
      <c r="E43" s="41"/>
      <c r="F43" s="39"/>
      <c r="G43" s="39"/>
      <c r="H43" s="41"/>
    </row>
    <row r="44" spans="1:8" ht="12.75">
      <c r="A44" s="39"/>
      <c r="B44" s="40"/>
      <c r="C44" s="40"/>
      <c r="D44" s="39"/>
      <c r="E44" s="41"/>
      <c r="F44" s="39"/>
      <c r="G44" s="39"/>
      <c r="H44" s="41"/>
    </row>
    <row r="45" spans="1:8" ht="12.75">
      <c r="A45" s="39"/>
      <c r="B45" s="40"/>
      <c r="C45" s="40"/>
      <c r="D45" s="39"/>
      <c r="E45" s="41"/>
      <c r="F45" s="39"/>
      <c r="G45" s="39"/>
      <c r="H45" s="41"/>
    </row>
    <row r="46" spans="1:8" ht="12.75">
      <c r="A46" s="39"/>
      <c r="B46" s="40"/>
      <c r="C46" s="40"/>
      <c r="D46" s="39"/>
      <c r="E46" s="41"/>
      <c r="F46" s="39"/>
      <c r="G46" s="39"/>
      <c r="H46" s="41"/>
    </row>
    <row r="47" spans="1:8" ht="12.75">
      <c r="A47" s="39"/>
      <c r="B47" s="40"/>
      <c r="C47" s="40"/>
      <c r="D47" s="39"/>
      <c r="E47" s="41"/>
      <c r="F47" s="39"/>
      <c r="G47" s="39"/>
      <c r="H47" s="41"/>
    </row>
    <row r="48" spans="1:8" ht="12.75">
      <c r="A48" s="39"/>
      <c r="B48" s="40"/>
      <c r="C48" s="40"/>
      <c r="D48" s="39"/>
      <c r="E48" s="41"/>
      <c r="F48" s="39"/>
      <c r="G48" s="39"/>
      <c r="H48" s="41"/>
    </row>
    <row r="49" spans="1:8" ht="12.75">
      <c r="A49" s="39"/>
      <c r="B49" s="40"/>
      <c r="C49" s="40"/>
      <c r="D49" s="39"/>
      <c r="E49" s="41"/>
      <c r="F49" s="39"/>
      <c r="G49" s="39"/>
      <c r="H49" s="41"/>
    </row>
    <row r="50" spans="1:8" ht="12.75">
      <c r="A50" s="39"/>
      <c r="B50" s="40"/>
      <c r="C50" s="40"/>
      <c r="D50" s="39"/>
      <c r="E50" s="41"/>
      <c r="F50" s="39"/>
      <c r="G50" s="39"/>
      <c r="H50" s="41"/>
    </row>
    <row r="51" spans="1:8" ht="12.75">
      <c r="A51" s="39"/>
      <c r="B51" s="40"/>
      <c r="C51" s="40"/>
      <c r="D51" s="39"/>
      <c r="E51" s="41"/>
      <c r="F51" s="39"/>
      <c r="G51" s="39"/>
      <c r="H51" s="41"/>
    </row>
    <row r="52" spans="1:8" ht="12.75">
      <c r="A52" s="39"/>
      <c r="B52" s="40"/>
      <c r="C52" s="40"/>
      <c r="D52" s="39"/>
      <c r="E52" s="41"/>
      <c r="F52" s="39"/>
      <c r="G52" s="39"/>
      <c r="H52" s="41"/>
    </row>
    <row r="53" spans="1:8" ht="12.75">
      <c r="A53" s="39"/>
      <c r="B53" s="40"/>
      <c r="C53" s="40"/>
      <c r="D53" s="39"/>
      <c r="E53" s="41"/>
      <c r="F53" s="39"/>
      <c r="G53" s="39"/>
      <c r="H53" s="41"/>
    </row>
    <row r="54" spans="1:8" ht="12.75">
      <c r="A54" s="39"/>
      <c r="B54" s="40"/>
      <c r="C54" s="40"/>
      <c r="D54" s="39"/>
      <c r="E54" s="41"/>
      <c r="F54" s="39"/>
      <c r="G54" s="262" t="s">
        <v>28</v>
      </c>
      <c r="H54" s="262"/>
    </row>
    <row r="55" spans="1:8" ht="12.75">
      <c r="A55" s="39"/>
      <c r="B55" s="40"/>
      <c r="C55" s="40"/>
      <c r="D55" s="39"/>
      <c r="E55" s="41"/>
      <c r="F55" s="39"/>
      <c r="G55" s="262" t="s">
        <v>56</v>
      </c>
      <c r="H55" s="262"/>
    </row>
    <row r="56" spans="1:8" ht="12.75">
      <c r="A56" s="39"/>
      <c r="B56" s="40"/>
      <c r="C56" s="40"/>
      <c r="D56" s="39"/>
      <c r="E56" s="41"/>
      <c r="F56" s="39"/>
      <c r="G56" s="262" t="s">
        <v>1</v>
      </c>
      <c r="H56" s="262"/>
    </row>
    <row r="57" spans="1:8" ht="12.75">
      <c r="A57" s="39"/>
      <c r="B57" s="40"/>
      <c r="C57" s="40"/>
      <c r="D57" s="39"/>
      <c r="E57" s="41"/>
      <c r="F57" s="39"/>
      <c r="G57" s="262" t="s">
        <v>57</v>
      </c>
      <c r="H57" s="262"/>
    </row>
    <row r="58" spans="1:8" ht="12.75">
      <c r="A58" s="39"/>
      <c r="B58" s="40"/>
      <c r="C58" s="40"/>
      <c r="D58" s="39"/>
      <c r="E58" s="41"/>
      <c r="F58" s="39"/>
      <c r="G58" s="262" t="s">
        <v>2</v>
      </c>
      <c r="H58" s="262"/>
    </row>
    <row r="59" spans="1:8" ht="12.75">
      <c r="A59" s="39"/>
      <c r="B59" s="40"/>
      <c r="C59" s="40"/>
      <c r="D59" s="39"/>
      <c r="E59" s="41"/>
      <c r="F59" s="39"/>
      <c r="G59" s="262" t="s">
        <v>29</v>
      </c>
      <c r="H59" s="262"/>
    </row>
    <row r="60" spans="1:8" ht="12.75">
      <c r="A60" s="39"/>
      <c r="B60" s="40"/>
      <c r="C60" s="40"/>
      <c r="D60" s="39"/>
      <c r="E60" s="41"/>
      <c r="F60" s="39"/>
      <c r="G60" s="39"/>
      <c r="H60" s="41"/>
    </row>
    <row r="61" spans="1:8" ht="12.75">
      <c r="A61" s="265" t="s">
        <v>30</v>
      </c>
      <c r="B61" s="265"/>
      <c r="C61" s="265"/>
      <c r="D61" s="265"/>
      <c r="E61" s="265"/>
      <c r="F61" s="265"/>
      <c r="G61" s="265"/>
      <c r="H61" s="265"/>
    </row>
    <row r="62" spans="1:8" ht="12.75">
      <c r="A62" s="265" t="s">
        <v>31</v>
      </c>
      <c r="B62" s="265"/>
      <c r="C62" s="265"/>
      <c r="D62" s="265"/>
      <c r="E62" s="265"/>
      <c r="F62" s="265"/>
      <c r="G62" s="265"/>
      <c r="H62" s="265"/>
    </row>
    <row r="63" spans="1:8" ht="13.5" thickBot="1">
      <c r="A63" s="42"/>
      <c r="B63" s="42"/>
      <c r="C63" s="42"/>
      <c r="D63" s="42"/>
      <c r="E63" s="43"/>
      <c r="F63" s="44"/>
      <c r="G63" s="44"/>
      <c r="H63" s="45" t="s">
        <v>3</v>
      </c>
    </row>
    <row r="64" spans="1:8" ht="26.25" thickBot="1">
      <c r="A64" s="93" t="s">
        <v>7</v>
      </c>
      <c r="B64" s="93" t="s">
        <v>8</v>
      </c>
      <c r="C64" s="93"/>
      <c r="D64" s="93" t="s">
        <v>32</v>
      </c>
      <c r="E64" s="94" t="s">
        <v>33</v>
      </c>
      <c r="F64" s="7" t="s">
        <v>12</v>
      </c>
      <c r="G64" s="7" t="s">
        <v>13</v>
      </c>
      <c r="H64" s="7" t="s">
        <v>14</v>
      </c>
    </row>
    <row r="65" spans="1:8" ht="14.25" thickBot="1" thickTop="1">
      <c r="A65" s="10">
        <v>600</v>
      </c>
      <c r="B65" s="263" t="s">
        <v>74</v>
      </c>
      <c r="C65" s="290"/>
      <c r="D65" s="291"/>
      <c r="E65" s="248">
        <v>2081000</v>
      </c>
      <c r="F65" s="30">
        <f>F66</f>
        <v>5000</v>
      </c>
      <c r="G65" s="30">
        <f>G66</f>
        <v>5000</v>
      </c>
      <c r="H65" s="30">
        <f aca="true" t="shared" si="2" ref="H65:H73">E65+F65-G65</f>
        <v>2081000</v>
      </c>
    </row>
    <row r="66" spans="1:8" ht="13.5" thickTop="1">
      <c r="A66" s="11"/>
      <c r="B66" s="12">
        <v>60016</v>
      </c>
      <c r="C66" s="292" t="s">
        <v>75</v>
      </c>
      <c r="D66" s="271"/>
      <c r="E66" s="249">
        <v>2081000</v>
      </c>
      <c r="F66" s="249">
        <f>F67+F68</f>
        <v>5000</v>
      </c>
      <c r="G66" s="249">
        <f>G67+G68</f>
        <v>5000</v>
      </c>
      <c r="H66" s="218">
        <f t="shared" si="2"/>
        <v>2081000</v>
      </c>
    </row>
    <row r="67" spans="1:8" ht="12.75">
      <c r="A67" s="11"/>
      <c r="B67" s="49"/>
      <c r="C67" s="29">
        <v>4270</v>
      </c>
      <c r="D67" s="66" t="s">
        <v>45</v>
      </c>
      <c r="E67" s="250">
        <v>82900</v>
      </c>
      <c r="F67" s="16"/>
      <c r="G67" s="16">
        <v>5000</v>
      </c>
      <c r="H67" s="16">
        <f t="shared" si="2"/>
        <v>77900</v>
      </c>
    </row>
    <row r="68" spans="1:8" ht="13.5" thickBot="1">
      <c r="A68" s="11"/>
      <c r="B68" s="49"/>
      <c r="C68" s="29">
        <v>4300</v>
      </c>
      <c r="D68" s="87" t="s">
        <v>42</v>
      </c>
      <c r="E68" s="250">
        <v>117100</v>
      </c>
      <c r="F68" s="16">
        <v>5000</v>
      </c>
      <c r="G68" s="16"/>
      <c r="H68" s="16">
        <f t="shared" si="2"/>
        <v>122100</v>
      </c>
    </row>
    <row r="69" spans="1:8" ht="14.25" thickBot="1" thickTop="1">
      <c r="A69" s="10">
        <v>750</v>
      </c>
      <c r="B69" s="263" t="s">
        <v>39</v>
      </c>
      <c r="C69" s="274"/>
      <c r="D69" s="264"/>
      <c r="E69" s="248">
        <v>3032900</v>
      </c>
      <c r="F69" s="30">
        <f>F70</f>
        <v>10000</v>
      </c>
      <c r="G69" s="30">
        <f>G70</f>
        <v>10000</v>
      </c>
      <c r="H69" s="30">
        <f t="shared" si="2"/>
        <v>3032900</v>
      </c>
    </row>
    <row r="70" spans="1:8" ht="15" customHeight="1" thickTop="1">
      <c r="A70" s="278"/>
      <c r="B70" s="13">
        <v>75095</v>
      </c>
      <c r="C70" s="269" t="s">
        <v>58</v>
      </c>
      <c r="D70" s="192"/>
      <c r="E70" s="251">
        <v>316600</v>
      </c>
      <c r="F70" s="252">
        <f>F71+F72+F73</f>
        <v>10000</v>
      </c>
      <c r="G70" s="252">
        <f>G71+G72+G73</f>
        <v>10000</v>
      </c>
      <c r="H70" s="252">
        <f t="shared" si="2"/>
        <v>316600</v>
      </c>
    </row>
    <row r="71" spans="1:8" ht="25.5">
      <c r="A71" s="278"/>
      <c r="B71" s="51"/>
      <c r="C71" s="28">
        <v>4210</v>
      </c>
      <c r="D71" s="28" t="s">
        <v>59</v>
      </c>
      <c r="E71" s="250">
        <v>34600</v>
      </c>
      <c r="F71" s="16">
        <v>9800</v>
      </c>
      <c r="G71" s="16"/>
      <c r="H71" s="16">
        <f t="shared" si="2"/>
        <v>44400</v>
      </c>
    </row>
    <row r="72" spans="1:8" ht="15" customHeight="1">
      <c r="A72" s="278"/>
      <c r="B72" s="26"/>
      <c r="C72" s="66">
        <v>4270</v>
      </c>
      <c r="D72" s="66" t="s">
        <v>60</v>
      </c>
      <c r="E72" s="253">
        <v>17800</v>
      </c>
      <c r="F72" s="16"/>
      <c r="G72" s="16">
        <v>10000</v>
      </c>
      <c r="H72" s="16">
        <f t="shared" si="2"/>
        <v>7800</v>
      </c>
    </row>
    <row r="73" spans="1:8" ht="39.75" customHeight="1" thickBot="1">
      <c r="A73" s="278"/>
      <c r="B73" s="26"/>
      <c r="C73" s="23">
        <v>4360</v>
      </c>
      <c r="D73" s="23" t="s">
        <v>61</v>
      </c>
      <c r="E73" s="115">
        <v>1100</v>
      </c>
      <c r="F73" s="115">
        <v>200</v>
      </c>
      <c r="G73" s="115"/>
      <c r="H73" s="115">
        <f t="shared" si="2"/>
        <v>1300</v>
      </c>
    </row>
    <row r="74" spans="1:8" ht="14.25" thickBot="1" thickTop="1">
      <c r="A74" s="10">
        <v>751</v>
      </c>
      <c r="B74" s="263" t="s">
        <v>15</v>
      </c>
      <c r="C74" s="264"/>
      <c r="D74" s="264"/>
      <c r="E74" s="30">
        <v>5048</v>
      </c>
      <c r="F74" s="30">
        <f>F75</f>
        <v>15487</v>
      </c>
      <c r="G74" s="30">
        <f>G75</f>
        <v>0</v>
      </c>
      <c r="H74" s="30">
        <f aca="true" t="shared" si="3" ref="H74:H103">E74+F74-G74</f>
        <v>20535</v>
      </c>
    </row>
    <row r="75" spans="1:8" ht="13.5" thickTop="1">
      <c r="A75" s="51"/>
      <c r="B75" s="12">
        <v>75108</v>
      </c>
      <c r="C75" s="279" t="s">
        <v>16</v>
      </c>
      <c r="D75" s="280"/>
      <c r="E75" s="218">
        <v>3548</v>
      </c>
      <c r="F75" s="76">
        <f>F76+F77+F78+F82</f>
        <v>15487</v>
      </c>
      <c r="G75" s="76">
        <f>G76+G77+G78+G82</f>
        <v>0</v>
      </c>
      <c r="H75" s="218">
        <f>E75+F75-G75</f>
        <v>19035</v>
      </c>
    </row>
    <row r="76" spans="1:8" ht="25.5">
      <c r="A76" s="51"/>
      <c r="B76" s="11"/>
      <c r="C76" s="14">
        <v>3030</v>
      </c>
      <c r="D76" s="14" t="s">
        <v>127</v>
      </c>
      <c r="E76" s="254">
        <v>0</v>
      </c>
      <c r="F76" s="71">
        <v>8910</v>
      </c>
      <c r="G76" s="71"/>
      <c r="H76" s="254">
        <f>E76+F76-G76</f>
        <v>8910</v>
      </c>
    </row>
    <row r="77" spans="1:8" ht="15" customHeight="1">
      <c r="A77" s="51"/>
      <c r="B77" s="26"/>
      <c r="C77" s="29">
        <v>4210</v>
      </c>
      <c r="D77" s="29" t="s">
        <v>41</v>
      </c>
      <c r="E77" s="16">
        <v>3000</v>
      </c>
      <c r="F77" s="59">
        <v>4077</v>
      </c>
      <c r="G77" s="59">
        <v>0</v>
      </c>
      <c r="H77" s="16">
        <f>E77+F77-G77</f>
        <v>7077</v>
      </c>
    </row>
    <row r="78" spans="1:8" ht="15.75" customHeight="1">
      <c r="A78" s="51"/>
      <c r="B78" s="26"/>
      <c r="C78" s="72" t="s">
        <v>63</v>
      </c>
      <c r="D78" s="66" t="s">
        <v>64</v>
      </c>
      <c r="E78" s="16">
        <v>0</v>
      </c>
      <c r="F78" s="59">
        <v>1500</v>
      </c>
      <c r="G78" s="59"/>
      <c r="H78" s="16">
        <f>E78++F78-G78</f>
        <v>1500</v>
      </c>
    </row>
    <row r="79" spans="1:8" ht="14.25" hidden="1" thickBot="1" thickTop="1">
      <c r="A79" s="10">
        <v>754</v>
      </c>
      <c r="B79" s="276"/>
      <c r="C79" s="276"/>
      <c r="D79" s="276"/>
      <c r="E79" s="255"/>
      <c r="F79" s="75"/>
      <c r="G79" s="75"/>
      <c r="H79" s="256"/>
    </row>
    <row r="80" spans="1:8" ht="13.5" hidden="1" thickTop="1">
      <c r="A80" s="266"/>
      <c r="B80" s="52"/>
      <c r="C80" s="269"/>
      <c r="D80" s="192"/>
      <c r="E80" s="249"/>
      <c r="F80" s="63"/>
      <c r="G80" s="63"/>
      <c r="H80" s="252"/>
    </row>
    <row r="81" spans="1:8" ht="12.75" hidden="1">
      <c r="A81" s="267"/>
      <c r="B81" s="193"/>
      <c r="C81" s="89"/>
      <c r="D81" s="66"/>
      <c r="E81" s="253"/>
      <c r="F81" s="59"/>
      <c r="G81" s="59"/>
      <c r="H81" s="16"/>
    </row>
    <row r="82" spans="1:8" ht="39" thickBot="1">
      <c r="A82" s="268"/>
      <c r="B82" s="194"/>
      <c r="C82" s="90" t="s">
        <v>65</v>
      </c>
      <c r="D82" s="91" t="s">
        <v>66</v>
      </c>
      <c r="E82" s="257">
        <v>0</v>
      </c>
      <c r="F82" s="74">
        <v>1000</v>
      </c>
      <c r="G82" s="74"/>
      <c r="H82" s="115">
        <f>E82+F82-G82</f>
        <v>1000</v>
      </c>
    </row>
    <row r="83" spans="1:8" ht="14.25" thickBot="1" thickTop="1">
      <c r="A83" s="17">
        <v>851</v>
      </c>
      <c r="B83" s="263" t="s">
        <v>71</v>
      </c>
      <c r="C83" s="290"/>
      <c r="D83" s="291"/>
      <c r="E83" s="248">
        <v>97100</v>
      </c>
      <c r="F83" s="48">
        <f>F84</f>
        <v>360</v>
      </c>
      <c r="G83" s="48">
        <f>G84</f>
        <v>360</v>
      </c>
      <c r="H83" s="30">
        <f>E83+F83-G83</f>
        <v>97100</v>
      </c>
    </row>
    <row r="84" spans="1:8" ht="13.5" thickTop="1">
      <c r="A84" s="26"/>
      <c r="B84" s="69">
        <v>85154</v>
      </c>
      <c r="C84" s="292" t="s">
        <v>72</v>
      </c>
      <c r="D84" s="271"/>
      <c r="E84" s="258">
        <v>70000</v>
      </c>
      <c r="F84" s="258">
        <f>F85+F86</f>
        <v>360</v>
      </c>
      <c r="G84" s="258">
        <f>G85+G86</f>
        <v>360</v>
      </c>
      <c r="H84" s="218">
        <f>E84+F84-G84</f>
        <v>70000</v>
      </c>
    </row>
    <row r="85" spans="1:8" ht="12.75">
      <c r="A85" s="26"/>
      <c r="B85" s="282"/>
      <c r="C85" s="79">
        <v>4210</v>
      </c>
      <c r="D85" s="66" t="s">
        <v>41</v>
      </c>
      <c r="E85" s="253">
        <v>13300</v>
      </c>
      <c r="F85" s="16"/>
      <c r="G85" s="16">
        <v>360</v>
      </c>
      <c r="H85" s="16">
        <f>E85+F85-G85</f>
        <v>12940</v>
      </c>
    </row>
    <row r="86" spans="1:8" ht="13.5" thickBot="1">
      <c r="A86" s="26"/>
      <c r="B86" s="289"/>
      <c r="C86" s="28">
        <v>4430</v>
      </c>
      <c r="D86" s="28" t="s">
        <v>54</v>
      </c>
      <c r="E86" s="250">
        <v>500</v>
      </c>
      <c r="F86" s="16">
        <v>360</v>
      </c>
      <c r="G86" s="16"/>
      <c r="H86" s="16">
        <f>E86+F86-G86</f>
        <v>860</v>
      </c>
    </row>
    <row r="87" spans="1:8" ht="14.25" thickBot="1" thickTop="1">
      <c r="A87" s="10">
        <v>852</v>
      </c>
      <c r="B87" s="276" t="s">
        <v>22</v>
      </c>
      <c r="C87" s="276"/>
      <c r="D87" s="276"/>
      <c r="E87" s="248">
        <v>3661357</v>
      </c>
      <c r="F87" s="48">
        <f>F88+F92</f>
        <v>7500</v>
      </c>
      <c r="G87" s="48">
        <f>G88+G92</f>
        <v>7500</v>
      </c>
      <c r="H87" s="30">
        <f t="shared" si="3"/>
        <v>3661357</v>
      </c>
    </row>
    <row r="88" spans="1:8" ht="13.5" thickTop="1">
      <c r="A88" s="11"/>
      <c r="B88" s="12">
        <v>85212</v>
      </c>
      <c r="C88" s="279" t="s">
        <v>69</v>
      </c>
      <c r="D88" s="280"/>
      <c r="E88" s="249">
        <v>2754000</v>
      </c>
      <c r="F88" s="252">
        <f>F89+F90+F91</f>
        <v>3000</v>
      </c>
      <c r="G88" s="252">
        <f>G89+G90+G91</f>
        <v>3000</v>
      </c>
      <c r="H88" s="252">
        <f t="shared" si="3"/>
        <v>2754000</v>
      </c>
    </row>
    <row r="89" spans="1:8" ht="51.75" customHeight="1">
      <c r="A89" s="11"/>
      <c r="B89" s="11"/>
      <c r="C89" s="29">
        <v>4110</v>
      </c>
      <c r="D89" s="53" t="s">
        <v>128</v>
      </c>
      <c r="E89" s="250">
        <v>45350</v>
      </c>
      <c r="F89" s="16"/>
      <c r="G89" s="16">
        <v>3000</v>
      </c>
      <c r="H89" s="16">
        <f t="shared" si="3"/>
        <v>42350</v>
      </c>
    </row>
    <row r="90" spans="1:8" ht="12.75">
      <c r="A90" s="11"/>
      <c r="B90" s="11"/>
      <c r="C90" s="29">
        <v>4210</v>
      </c>
      <c r="D90" s="29" t="s">
        <v>40</v>
      </c>
      <c r="E90" s="253">
        <v>7000</v>
      </c>
      <c r="F90" s="16">
        <v>2000</v>
      </c>
      <c r="G90" s="16"/>
      <c r="H90" s="16">
        <f t="shared" si="3"/>
        <v>9000</v>
      </c>
    </row>
    <row r="91" spans="1:8" ht="12.75">
      <c r="A91" s="11"/>
      <c r="B91" s="11"/>
      <c r="C91" s="29">
        <v>4300</v>
      </c>
      <c r="D91" s="29" t="s">
        <v>38</v>
      </c>
      <c r="E91" s="253">
        <v>4523</v>
      </c>
      <c r="F91" s="16">
        <v>1000</v>
      </c>
      <c r="G91" s="16"/>
      <c r="H91" s="16">
        <f t="shared" si="3"/>
        <v>5523</v>
      </c>
    </row>
    <row r="92" spans="1:8" ht="12.75">
      <c r="A92" s="267"/>
      <c r="B92" s="13">
        <v>85219</v>
      </c>
      <c r="C92" s="281" t="s">
        <v>47</v>
      </c>
      <c r="D92" s="192"/>
      <c r="E92" s="251">
        <v>206000</v>
      </c>
      <c r="F92" s="81">
        <f>F93+F94+F95+F96</f>
        <v>4500</v>
      </c>
      <c r="G92" s="81">
        <f>G93+G94+G95+G96</f>
        <v>4500</v>
      </c>
      <c r="H92" s="252">
        <f t="shared" si="3"/>
        <v>206000</v>
      </c>
    </row>
    <row r="93" spans="1:8" ht="17.25" customHeight="1">
      <c r="A93" s="267"/>
      <c r="B93" s="26"/>
      <c r="C93" s="57">
        <v>4210</v>
      </c>
      <c r="D93" s="66" t="s">
        <v>41</v>
      </c>
      <c r="E93" s="253">
        <v>16730</v>
      </c>
      <c r="F93" s="59">
        <v>0</v>
      </c>
      <c r="G93" s="59">
        <v>4500</v>
      </c>
      <c r="H93" s="16">
        <f t="shared" si="3"/>
        <v>12230</v>
      </c>
    </row>
    <row r="94" spans="1:8" ht="17.25" customHeight="1">
      <c r="A94" s="26"/>
      <c r="B94" s="26"/>
      <c r="C94" s="79">
        <v>4300</v>
      </c>
      <c r="D94" s="66" t="s">
        <v>42</v>
      </c>
      <c r="E94" s="253">
        <v>2000</v>
      </c>
      <c r="F94" s="16">
        <v>1000</v>
      </c>
      <c r="G94" s="16"/>
      <c r="H94" s="16">
        <f t="shared" si="3"/>
        <v>3000</v>
      </c>
    </row>
    <row r="95" spans="1:8" ht="17.25" customHeight="1">
      <c r="A95" s="26"/>
      <c r="B95" s="26"/>
      <c r="C95" s="79">
        <v>4750</v>
      </c>
      <c r="D95" s="29" t="s">
        <v>67</v>
      </c>
      <c r="E95" s="253">
        <v>1000</v>
      </c>
      <c r="F95" s="16">
        <v>3000</v>
      </c>
      <c r="G95" s="16"/>
      <c r="H95" s="16">
        <f t="shared" si="3"/>
        <v>4000</v>
      </c>
    </row>
    <row r="96" spans="1:8" ht="40.5" customHeight="1" thickBot="1">
      <c r="A96" s="26"/>
      <c r="B96" s="26"/>
      <c r="C96" s="79">
        <v>4700</v>
      </c>
      <c r="D96" s="66" t="s">
        <v>68</v>
      </c>
      <c r="E96" s="253">
        <v>600</v>
      </c>
      <c r="F96" s="16">
        <v>500</v>
      </c>
      <c r="G96" s="16"/>
      <c r="H96" s="16">
        <f t="shared" si="3"/>
        <v>1100</v>
      </c>
    </row>
    <row r="97" spans="1:8" ht="14.25" thickBot="1" thickTop="1">
      <c r="A97" s="10">
        <v>854</v>
      </c>
      <c r="B97" s="263" t="s">
        <v>50</v>
      </c>
      <c r="C97" s="264"/>
      <c r="D97" s="275"/>
      <c r="E97" s="30">
        <v>443780</v>
      </c>
      <c r="F97" s="54">
        <f>F98</f>
        <v>45673</v>
      </c>
      <c r="G97" s="54">
        <f>G98</f>
        <v>0</v>
      </c>
      <c r="H97" s="30">
        <f t="shared" si="3"/>
        <v>489453</v>
      </c>
    </row>
    <row r="98" spans="1:8" ht="13.5" thickTop="1">
      <c r="A98" s="267"/>
      <c r="B98" s="69">
        <v>85415</v>
      </c>
      <c r="C98" s="270" t="s">
        <v>51</v>
      </c>
      <c r="D98" s="271"/>
      <c r="E98" s="251">
        <v>180780</v>
      </c>
      <c r="F98" s="63">
        <f>F99</f>
        <v>45673</v>
      </c>
      <c r="G98" s="63">
        <f>G99</f>
        <v>0</v>
      </c>
      <c r="H98" s="252">
        <f t="shared" si="3"/>
        <v>226453</v>
      </c>
    </row>
    <row r="99" spans="1:8" ht="15.75" customHeight="1" thickBot="1">
      <c r="A99" s="267"/>
      <c r="B99" s="82"/>
      <c r="C99" s="79">
        <v>3240</v>
      </c>
      <c r="D99" s="66" t="s">
        <v>70</v>
      </c>
      <c r="E99" s="253">
        <v>155600</v>
      </c>
      <c r="F99" s="16">
        <v>45673</v>
      </c>
      <c r="G99" s="16"/>
      <c r="H99" s="16">
        <f t="shared" si="3"/>
        <v>201273</v>
      </c>
    </row>
    <row r="100" spans="1:8" ht="14.25" thickBot="1" thickTop="1">
      <c r="A100" s="10">
        <v>900</v>
      </c>
      <c r="B100" s="263" t="s">
        <v>53</v>
      </c>
      <c r="C100" s="264"/>
      <c r="D100" s="275"/>
      <c r="E100" s="248">
        <v>2247700</v>
      </c>
      <c r="F100" s="30">
        <f>F101</f>
        <v>3000</v>
      </c>
      <c r="G100" s="30">
        <f>G101</f>
        <v>3000</v>
      </c>
      <c r="H100" s="30">
        <f t="shared" si="3"/>
        <v>2247700</v>
      </c>
    </row>
    <row r="101" spans="1:8" ht="13.5" thickTop="1">
      <c r="A101" s="266"/>
      <c r="B101" s="13">
        <v>90015</v>
      </c>
      <c r="C101" s="281" t="s">
        <v>73</v>
      </c>
      <c r="D101" s="192"/>
      <c r="E101" s="251">
        <v>157000</v>
      </c>
      <c r="F101" s="252">
        <f>F102+F103</f>
        <v>3000</v>
      </c>
      <c r="G101" s="252">
        <f>G102+G103</f>
        <v>3000</v>
      </c>
      <c r="H101" s="252">
        <f t="shared" si="3"/>
        <v>157000</v>
      </c>
    </row>
    <row r="102" spans="1:8" ht="18" customHeight="1">
      <c r="A102" s="267"/>
      <c r="B102" s="282"/>
      <c r="C102" s="79">
        <v>4270</v>
      </c>
      <c r="D102" s="29" t="s">
        <v>45</v>
      </c>
      <c r="E102" s="253">
        <v>30000</v>
      </c>
      <c r="F102" s="16">
        <v>3000</v>
      </c>
      <c r="G102" s="16"/>
      <c r="H102" s="16">
        <f t="shared" si="3"/>
        <v>33000</v>
      </c>
    </row>
    <row r="103" spans="1:8" ht="16.5" customHeight="1" thickBot="1">
      <c r="A103" s="267"/>
      <c r="B103" s="267"/>
      <c r="C103" s="27">
        <v>4300</v>
      </c>
      <c r="D103" s="53" t="s">
        <v>42</v>
      </c>
      <c r="E103" s="250">
        <v>10000</v>
      </c>
      <c r="F103" s="16"/>
      <c r="G103" s="16">
        <v>3000</v>
      </c>
      <c r="H103" s="16">
        <f t="shared" si="3"/>
        <v>7000</v>
      </c>
    </row>
    <row r="104" spans="1:8" ht="27.75" customHeight="1" thickBot="1" thickTop="1">
      <c r="A104" s="10">
        <v>921</v>
      </c>
      <c r="B104" s="263" t="s">
        <v>76</v>
      </c>
      <c r="C104" s="264"/>
      <c r="D104" s="275"/>
      <c r="E104" s="30">
        <v>540900</v>
      </c>
      <c r="F104" s="54">
        <f>F105</f>
        <v>700</v>
      </c>
      <c r="G104" s="54">
        <f>G105</f>
        <v>700</v>
      </c>
      <c r="H104" s="30">
        <f aca="true" t="shared" si="4" ref="H104:H109">E104+F104-G104</f>
        <v>540900</v>
      </c>
    </row>
    <row r="105" spans="1:8" ht="13.5" thickTop="1">
      <c r="A105" s="267"/>
      <c r="B105" s="25">
        <v>92116</v>
      </c>
      <c r="C105" s="281" t="s">
        <v>77</v>
      </c>
      <c r="D105" s="192"/>
      <c r="E105" s="251">
        <v>153000</v>
      </c>
      <c r="F105" s="252">
        <f>F106+F107</f>
        <v>700</v>
      </c>
      <c r="G105" s="252">
        <f>G106+G107</f>
        <v>700</v>
      </c>
      <c r="H105" s="252">
        <f t="shared" si="4"/>
        <v>153000</v>
      </c>
    </row>
    <row r="106" spans="1:8" ht="16.5" customHeight="1">
      <c r="A106" s="267"/>
      <c r="B106" s="267"/>
      <c r="C106" s="79">
        <v>4040</v>
      </c>
      <c r="D106" s="66" t="s">
        <v>43</v>
      </c>
      <c r="E106" s="253">
        <v>7500</v>
      </c>
      <c r="F106" s="16"/>
      <c r="G106" s="16">
        <v>700</v>
      </c>
      <c r="H106" s="16">
        <f t="shared" si="4"/>
        <v>6800</v>
      </c>
    </row>
    <row r="107" spans="1:8" ht="15" customHeight="1" thickBot="1">
      <c r="A107" s="267"/>
      <c r="B107" s="267"/>
      <c r="C107" s="79">
        <v>4300</v>
      </c>
      <c r="D107" s="66" t="s">
        <v>42</v>
      </c>
      <c r="E107" s="253">
        <v>1500</v>
      </c>
      <c r="F107" s="16">
        <v>700</v>
      </c>
      <c r="G107" s="16"/>
      <c r="H107" s="16">
        <f t="shared" si="4"/>
        <v>2200</v>
      </c>
    </row>
    <row r="108" spans="1:8" ht="14.25" thickBot="1" thickTop="1">
      <c r="A108" s="21"/>
      <c r="B108" s="283" t="s">
        <v>26</v>
      </c>
      <c r="C108" s="284"/>
      <c r="D108" s="285"/>
      <c r="E108" s="54">
        <f>E65+E69+E74+E83+E97+E100+E104</f>
        <v>8448428</v>
      </c>
      <c r="F108" s="54">
        <f>F65+F69+F74+F83+F87+F97+F100+F104</f>
        <v>87720</v>
      </c>
      <c r="G108" s="54">
        <f>G65+G69+G74+G83+G87+G97+G100+G104</f>
        <v>26560</v>
      </c>
      <c r="H108" s="54">
        <f t="shared" si="4"/>
        <v>8509588</v>
      </c>
    </row>
    <row r="109" spans="1:8" ht="14.25" thickBot="1" thickTop="1">
      <c r="A109" s="84"/>
      <c r="B109" s="286" t="s">
        <v>55</v>
      </c>
      <c r="C109" s="287"/>
      <c r="D109" s="288"/>
      <c r="E109" s="231">
        <v>23963615</v>
      </c>
      <c r="F109" s="231">
        <f>F108</f>
        <v>87720</v>
      </c>
      <c r="G109" s="231">
        <f>G108</f>
        <v>26560</v>
      </c>
      <c r="H109" s="231">
        <f t="shared" si="4"/>
        <v>24024775</v>
      </c>
    </row>
    <row r="110" ht="13.5" thickTop="1"/>
  </sheetData>
  <mergeCells count="46">
    <mergeCell ref="B108:D108"/>
    <mergeCell ref="B109:D109"/>
    <mergeCell ref="B85:B86"/>
    <mergeCell ref="B65:D65"/>
    <mergeCell ref="C66:D66"/>
    <mergeCell ref="B104:D104"/>
    <mergeCell ref="B97:D97"/>
    <mergeCell ref="B83:D83"/>
    <mergeCell ref="C84:D84"/>
    <mergeCell ref="B79:D79"/>
    <mergeCell ref="A105:A107"/>
    <mergeCell ref="C105:D105"/>
    <mergeCell ref="B106:B107"/>
    <mergeCell ref="B100:D100"/>
    <mergeCell ref="A101:A103"/>
    <mergeCell ref="C101:D101"/>
    <mergeCell ref="B102:B103"/>
    <mergeCell ref="A98:A99"/>
    <mergeCell ref="C98:D98"/>
    <mergeCell ref="B87:D87"/>
    <mergeCell ref="A92:A93"/>
    <mergeCell ref="C92:D92"/>
    <mergeCell ref="C88:D88"/>
    <mergeCell ref="A80:A82"/>
    <mergeCell ref="C80:D80"/>
    <mergeCell ref="B81:B82"/>
    <mergeCell ref="A70:A73"/>
    <mergeCell ref="C70:D70"/>
    <mergeCell ref="B74:D74"/>
    <mergeCell ref="C75:D75"/>
    <mergeCell ref="B69:D69"/>
    <mergeCell ref="A61:H61"/>
    <mergeCell ref="A62:H62"/>
    <mergeCell ref="G56:H56"/>
    <mergeCell ref="G57:H57"/>
    <mergeCell ref="G58:H58"/>
    <mergeCell ref="G59:H59"/>
    <mergeCell ref="B14:D14"/>
    <mergeCell ref="C15:D15"/>
    <mergeCell ref="G54:H54"/>
    <mergeCell ref="G55:H55"/>
    <mergeCell ref="C12:D12"/>
    <mergeCell ref="G6:H6"/>
    <mergeCell ref="A7:H7"/>
    <mergeCell ref="A8:H8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14">
      <selection activeCell="E121" sqref="E121"/>
    </sheetView>
  </sheetViews>
  <sheetFormatPr defaultColWidth="9.00390625" defaultRowHeight="12.75"/>
  <cols>
    <col min="1" max="1" width="4.00390625" style="0" bestFit="1" customWidth="1"/>
    <col min="2" max="2" width="7.00390625" style="0" customWidth="1"/>
    <col min="3" max="3" width="4.75390625" style="0" customWidth="1"/>
    <col min="4" max="4" width="27.375" style="0" customWidth="1"/>
    <col min="5" max="5" width="9.75390625" style="0" customWidth="1"/>
    <col min="8" max="8" width="12.375" style="0" customWidth="1"/>
  </cols>
  <sheetData>
    <row r="1" spans="1:8" ht="12.75">
      <c r="A1" s="95"/>
      <c r="B1" s="95"/>
      <c r="C1" s="96"/>
      <c r="D1" s="293" t="s">
        <v>3</v>
      </c>
      <c r="E1" s="293"/>
      <c r="F1" s="2"/>
      <c r="G1" s="98" t="s">
        <v>78</v>
      </c>
      <c r="H1" s="98"/>
    </row>
    <row r="2" spans="1:8" ht="12.75">
      <c r="A2" s="95"/>
      <c r="B2" s="95"/>
      <c r="C2" s="96"/>
      <c r="D2" s="293" t="s">
        <v>3</v>
      </c>
      <c r="E2" s="293"/>
      <c r="F2" s="2"/>
      <c r="G2" s="98" t="s">
        <v>56</v>
      </c>
      <c r="H2" s="98"/>
    </row>
    <row r="3" spans="1:8" ht="12.75">
      <c r="A3" s="95"/>
      <c r="B3" s="95"/>
      <c r="C3" s="96"/>
      <c r="D3" s="293" t="s">
        <v>3</v>
      </c>
      <c r="E3" s="293"/>
      <c r="F3" s="2"/>
      <c r="G3" s="98" t="s">
        <v>1</v>
      </c>
      <c r="H3" s="98"/>
    </row>
    <row r="4" spans="1:8" ht="12.75">
      <c r="A4" s="95"/>
      <c r="B4" s="95"/>
      <c r="C4" s="96"/>
      <c r="D4" s="293" t="s">
        <v>3</v>
      </c>
      <c r="E4" s="293"/>
      <c r="F4" s="2"/>
      <c r="G4" s="98" t="s">
        <v>112</v>
      </c>
      <c r="H4" s="98"/>
    </row>
    <row r="5" spans="1:8" ht="12.75">
      <c r="A5" s="95"/>
      <c r="B5" s="95"/>
      <c r="C5" s="96"/>
      <c r="D5" s="293" t="s">
        <v>3</v>
      </c>
      <c r="E5" s="293"/>
      <c r="F5" s="2"/>
      <c r="G5" s="98" t="s">
        <v>2</v>
      </c>
      <c r="H5" s="98"/>
    </row>
    <row r="6" spans="1:8" ht="12.75">
      <c r="A6" s="95"/>
      <c r="B6" s="95"/>
      <c r="C6" s="96"/>
      <c r="D6" s="293" t="s">
        <v>3</v>
      </c>
      <c r="E6" s="293"/>
      <c r="F6" s="2"/>
      <c r="G6" s="98" t="s">
        <v>79</v>
      </c>
      <c r="H6" s="98"/>
    </row>
    <row r="7" spans="1:8" ht="12.75">
      <c r="A7" s="95"/>
      <c r="B7" s="95"/>
      <c r="C7" s="96"/>
      <c r="D7" s="98"/>
      <c r="E7" s="97"/>
      <c r="F7" s="2"/>
      <c r="G7" s="2"/>
      <c r="H7" s="2"/>
    </row>
    <row r="8" spans="1:8" ht="12.75">
      <c r="A8" s="294" t="s">
        <v>80</v>
      </c>
      <c r="B8" s="294"/>
      <c r="C8" s="294"/>
      <c r="D8" s="294"/>
      <c r="E8" s="294"/>
      <c r="F8" s="294"/>
      <c r="G8" s="294"/>
      <c r="H8" s="294"/>
    </row>
    <row r="9" spans="1:8" ht="12.75">
      <c r="A9" s="294" t="s">
        <v>81</v>
      </c>
      <c r="B9" s="294"/>
      <c r="C9" s="294"/>
      <c r="D9" s="294"/>
      <c r="E9" s="294"/>
      <c r="F9" s="294"/>
      <c r="G9" s="294"/>
      <c r="H9" s="294"/>
    </row>
    <row r="10" spans="1:8" ht="12.75">
      <c r="A10" s="99"/>
      <c r="B10" s="99"/>
      <c r="C10" s="97"/>
      <c r="D10" s="98"/>
      <c r="E10" s="97"/>
      <c r="F10" s="2"/>
      <c r="G10" s="2"/>
      <c r="H10" s="2"/>
    </row>
    <row r="11" spans="1:8" ht="26.25" thickBot="1">
      <c r="A11" s="46" t="s">
        <v>7</v>
      </c>
      <c r="B11" s="46" t="s">
        <v>8</v>
      </c>
      <c r="C11" s="46" t="s">
        <v>9</v>
      </c>
      <c r="D11" s="46" t="s">
        <v>32</v>
      </c>
      <c r="E11" s="100" t="s">
        <v>82</v>
      </c>
      <c r="F11" s="46" t="s">
        <v>12</v>
      </c>
      <c r="G11" s="46" t="s">
        <v>13</v>
      </c>
      <c r="H11" s="46" t="s">
        <v>14</v>
      </c>
    </row>
    <row r="12" spans="1:8" ht="14.25" thickBot="1" thickTop="1">
      <c r="A12" s="101" t="s">
        <v>34</v>
      </c>
      <c r="B12" s="263" t="s">
        <v>83</v>
      </c>
      <c r="C12" s="264"/>
      <c r="D12" s="275"/>
      <c r="E12" s="30">
        <v>201770</v>
      </c>
      <c r="F12" s="54">
        <v>0</v>
      </c>
      <c r="G12" s="54">
        <f>G13</f>
        <v>0</v>
      </c>
      <c r="H12" s="30">
        <f>E12+F12-G12</f>
        <v>201770</v>
      </c>
    </row>
    <row r="13" spans="1:8" ht="13.5" thickTop="1">
      <c r="A13" s="55"/>
      <c r="B13" s="102" t="s">
        <v>36</v>
      </c>
      <c r="C13" s="270" t="s">
        <v>19</v>
      </c>
      <c r="D13" s="271"/>
      <c r="E13" s="207">
        <v>201770</v>
      </c>
      <c r="F13" s="208">
        <f>F14</f>
        <v>0</v>
      </c>
      <c r="G13" s="208">
        <f>G14</f>
        <v>0</v>
      </c>
      <c r="H13" s="207">
        <f>E13+F13-G13</f>
        <v>201770</v>
      </c>
    </row>
    <row r="14" spans="1:8" ht="66" customHeight="1" thickBot="1">
      <c r="A14" s="86"/>
      <c r="B14" s="18"/>
      <c r="C14" s="103" t="s">
        <v>84</v>
      </c>
      <c r="D14" s="104" t="s">
        <v>85</v>
      </c>
      <c r="E14" s="115">
        <v>201770</v>
      </c>
      <c r="F14" s="74">
        <v>0</v>
      </c>
      <c r="G14" s="74"/>
      <c r="H14" s="115">
        <f>E14+F14-G14</f>
        <v>201770</v>
      </c>
    </row>
    <row r="15" spans="1:8" ht="14.25" thickBot="1" thickTop="1">
      <c r="A15" s="105">
        <v>750</v>
      </c>
      <c r="B15" s="295" t="s">
        <v>39</v>
      </c>
      <c r="C15" s="296"/>
      <c r="D15" s="297"/>
      <c r="E15" s="106">
        <f>E16</f>
        <v>90800</v>
      </c>
      <c r="F15" s="209"/>
      <c r="G15" s="209"/>
      <c r="H15" s="210">
        <f>E15+F15-G15</f>
        <v>90800</v>
      </c>
    </row>
    <row r="16" spans="1:8" ht="13.5" thickTop="1">
      <c r="A16" s="107"/>
      <c r="B16" s="108">
        <v>75011</v>
      </c>
      <c r="C16" s="298" t="s">
        <v>86</v>
      </c>
      <c r="D16" s="299"/>
      <c r="E16" s="109">
        <f>E17</f>
        <v>90800</v>
      </c>
      <c r="F16" s="211"/>
      <c r="G16" s="211"/>
      <c r="H16" s="212">
        <f aca="true" t="shared" si="0" ref="H16:H34">E16+F16-G16</f>
        <v>90800</v>
      </c>
    </row>
    <row r="17" spans="1:8" ht="63.75" customHeight="1" thickBot="1">
      <c r="A17" s="107"/>
      <c r="B17" s="110"/>
      <c r="C17" s="111">
        <v>2010</v>
      </c>
      <c r="D17" s="23" t="s">
        <v>85</v>
      </c>
      <c r="E17" s="112">
        <v>90800</v>
      </c>
      <c r="F17" s="213"/>
      <c r="G17" s="213"/>
      <c r="H17" s="214">
        <f t="shared" si="0"/>
        <v>90800</v>
      </c>
    </row>
    <row r="18" spans="1:8" ht="14.25" thickBot="1" thickTop="1">
      <c r="A18" s="113">
        <v>751</v>
      </c>
      <c r="B18" s="263" t="s">
        <v>15</v>
      </c>
      <c r="C18" s="264"/>
      <c r="D18" s="275"/>
      <c r="E18" s="106">
        <v>5048</v>
      </c>
      <c r="F18" s="215">
        <f>F19+F21</f>
        <v>15487</v>
      </c>
      <c r="G18" s="215">
        <f>G19+G21</f>
        <v>0</v>
      </c>
      <c r="H18" s="210">
        <f t="shared" si="0"/>
        <v>20535</v>
      </c>
    </row>
    <row r="19" spans="1:8" ht="13.5" thickTop="1">
      <c r="A19" s="107"/>
      <c r="B19" s="108">
        <v>75101</v>
      </c>
      <c r="C19" s="270" t="s">
        <v>87</v>
      </c>
      <c r="D19" s="271"/>
      <c r="E19" s="109">
        <f>E20</f>
        <v>1500</v>
      </c>
      <c r="F19" s="211">
        <f>F20</f>
        <v>0</v>
      </c>
      <c r="G19" s="211">
        <f>G20</f>
        <v>0</v>
      </c>
      <c r="H19" s="212">
        <f t="shared" si="0"/>
        <v>1500</v>
      </c>
    </row>
    <row r="20" spans="1:8" ht="66" customHeight="1">
      <c r="A20" s="300"/>
      <c r="B20" s="125"/>
      <c r="C20" s="129">
        <v>2010</v>
      </c>
      <c r="D20" s="29" t="s">
        <v>85</v>
      </c>
      <c r="E20" s="152">
        <v>1500</v>
      </c>
      <c r="F20" s="216"/>
      <c r="G20" s="216"/>
      <c r="H20" s="217">
        <f t="shared" si="0"/>
        <v>1500</v>
      </c>
    </row>
    <row r="21" spans="1:8" ht="12.75">
      <c r="A21" s="300"/>
      <c r="B21" s="12">
        <v>75108</v>
      </c>
      <c r="C21" s="279" t="s">
        <v>16</v>
      </c>
      <c r="D21" s="280"/>
      <c r="E21" s="218">
        <v>3548</v>
      </c>
      <c r="F21" s="218">
        <f>F22</f>
        <v>15487</v>
      </c>
      <c r="G21" s="218">
        <f>G22</f>
        <v>0</v>
      </c>
      <c r="H21" s="218">
        <f t="shared" si="0"/>
        <v>19035</v>
      </c>
    </row>
    <row r="22" spans="1:8" ht="64.5" customHeight="1" thickBot="1">
      <c r="A22" s="301"/>
      <c r="B22" s="93"/>
      <c r="C22" s="114">
        <v>2010</v>
      </c>
      <c r="D22" s="23" t="s">
        <v>17</v>
      </c>
      <c r="E22" s="115">
        <v>3548</v>
      </c>
      <c r="F22" s="115">
        <v>15487</v>
      </c>
      <c r="G22" s="115">
        <v>0</v>
      </c>
      <c r="H22" s="115">
        <f t="shared" si="0"/>
        <v>19035</v>
      </c>
    </row>
    <row r="23" spans="1:8" ht="14.25" thickBot="1" thickTop="1">
      <c r="A23" s="116">
        <v>851</v>
      </c>
      <c r="B23" s="295" t="s">
        <v>88</v>
      </c>
      <c r="C23" s="296"/>
      <c r="D23" s="297"/>
      <c r="E23" s="117">
        <f>E24</f>
        <v>100</v>
      </c>
      <c r="F23" s="219"/>
      <c r="G23" s="219"/>
      <c r="H23" s="220">
        <f t="shared" si="0"/>
        <v>100</v>
      </c>
    </row>
    <row r="24" spans="1:8" ht="13.5" thickTop="1">
      <c r="A24" s="118"/>
      <c r="B24" s="119">
        <v>85195</v>
      </c>
      <c r="C24" s="298" t="s">
        <v>19</v>
      </c>
      <c r="D24" s="299"/>
      <c r="E24" s="120">
        <f>E25</f>
        <v>100</v>
      </c>
      <c r="F24" s="221"/>
      <c r="G24" s="221"/>
      <c r="H24" s="222">
        <f t="shared" si="0"/>
        <v>100</v>
      </c>
    </row>
    <row r="25" spans="1:8" ht="64.5" customHeight="1" thickBot="1">
      <c r="A25" s="105"/>
      <c r="B25" s="110"/>
      <c r="C25" s="111">
        <v>2010</v>
      </c>
      <c r="D25" s="23" t="s">
        <v>85</v>
      </c>
      <c r="E25" s="112">
        <v>100</v>
      </c>
      <c r="F25" s="213"/>
      <c r="G25" s="213"/>
      <c r="H25" s="214">
        <f t="shared" si="0"/>
        <v>100</v>
      </c>
    </row>
    <row r="26" spans="1:8" ht="14.25" thickBot="1" thickTop="1">
      <c r="A26" s="105">
        <v>852</v>
      </c>
      <c r="B26" s="295" t="s">
        <v>22</v>
      </c>
      <c r="C26" s="296"/>
      <c r="D26" s="297"/>
      <c r="E26" s="106">
        <f>E27+E29+E31+E33</f>
        <v>2902176</v>
      </c>
      <c r="F26" s="106">
        <f>F27+F29+F31+F33</f>
        <v>0</v>
      </c>
      <c r="G26" s="106">
        <f>G27+G29+G31+G33</f>
        <v>0</v>
      </c>
      <c r="H26" s="210">
        <f t="shared" si="0"/>
        <v>2902176</v>
      </c>
    </row>
    <row r="27" spans="1:8" ht="13.5" thickTop="1">
      <c r="A27" s="302"/>
      <c r="B27" s="121">
        <v>85212</v>
      </c>
      <c r="C27" s="270" t="s">
        <v>69</v>
      </c>
      <c r="D27" s="271"/>
      <c r="E27" s="109">
        <f>E28</f>
        <v>2754000</v>
      </c>
      <c r="F27" s="211">
        <f>F28</f>
        <v>0</v>
      </c>
      <c r="G27" s="223">
        <f>G28</f>
        <v>0</v>
      </c>
      <c r="H27" s="212">
        <f t="shared" si="0"/>
        <v>2754000</v>
      </c>
    </row>
    <row r="28" spans="1:8" ht="63.75" customHeight="1">
      <c r="A28" s="303"/>
      <c r="B28" s="122"/>
      <c r="C28" s="123">
        <v>2010</v>
      </c>
      <c r="D28" s="83" t="s">
        <v>85</v>
      </c>
      <c r="E28" s="124">
        <v>2754000</v>
      </c>
      <c r="F28" s="216"/>
      <c r="G28" s="203">
        <v>0</v>
      </c>
      <c r="H28" s="217">
        <f t="shared" si="0"/>
        <v>2754000</v>
      </c>
    </row>
    <row r="29" spans="1:8" ht="12.75">
      <c r="A29" s="303"/>
      <c r="B29" s="125">
        <v>85213</v>
      </c>
      <c r="C29" s="269" t="s">
        <v>89</v>
      </c>
      <c r="D29" s="192"/>
      <c r="E29" s="126">
        <f>E30</f>
        <v>14000</v>
      </c>
      <c r="F29" s="205">
        <f>F30</f>
        <v>0</v>
      </c>
      <c r="G29" s="205">
        <f>G30</f>
        <v>0</v>
      </c>
      <c r="H29" s="224">
        <f t="shared" si="0"/>
        <v>14000</v>
      </c>
    </row>
    <row r="30" spans="1:8" ht="65.25" customHeight="1">
      <c r="A30" s="303"/>
      <c r="B30" s="108"/>
      <c r="C30" s="127">
        <v>2010</v>
      </c>
      <c r="D30" s="15" t="s">
        <v>85</v>
      </c>
      <c r="E30" s="128">
        <v>14000</v>
      </c>
      <c r="F30" s="203">
        <v>0</v>
      </c>
      <c r="G30" s="203">
        <v>0</v>
      </c>
      <c r="H30" s="217">
        <f t="shared" si="0"/>
        <v>14000</v>
      </c>
    </row>
    <row r="31" spans="1:8" ht="12.75">
      <c r="A31" s="107"/>
      <c r="B31" s="125">
        <v>85214</v>
      </c>
      <c r="C31" s="269" t="s">
        <v>90</v>
      </c>
      <c r="D31" s="192"/>
      <c r="E31" s="126">
        <f>E32</f>
        <v>125000</v>
      </c>
      <c r="F31" s="205">
        <f>F32</f>
        <v>0</v>
      </c>
      <c r="G31" s="205">
        <f>G32</f>
        <v>0</v>
      </c>
      <c r="H31" s="224">
        <f t="shared" si="0"/>
        <v>125000</v>
      </c>
    </row>
    <row r="32" spans="1:8" ht="66.75" customHeight="1">
      <c r="A32" s="107"/>
      <c r="B32" s="125"/>
      <c r="C32" s="129">
        <v>2010</v>
      </c>
      <c r="D32" s="29" t="s">
        <v>85</v>
      </c>
      <c r="E32" s="112">
        <v>125000</v>
      </c>
      <c r="F32" s="204"/>
      <c r="G32" s="204">
        <v>0</v>
      </c>
      <c r="H32" s="214">
        <f t="shared" si="0"/>
        <v>125000</v>
      </c>
    </row>
    <row r="33" spans="1:8" ht="12.75">
      <c r="A33" s="131"/>
      <c r="B33" s="132">
        <v>85278</v>
      </c>
      <c r="C33" s="269" t="s">
        <v>23</v>
      </c>
      <c r="D33" s="192"/>
      <c r="E33" s="133">
        <f>E34</f>
        <v>9176</v>
      </c>
      <c r="F33" s="134">
        <f>F34</f>
        <v>0</v>
      </c>
      <c r="G33" s="134">
        <f>G34</f>
        <v>0</v>
      </c>
      <c r="H33" s="135">
        <f t="shared" si="0"/>
        <v>9176</v>
      </c>
    </row>
    <row r="34" spans="1:8" ht="66" customHeight="1">
      <c r="A34" s="131"/>
      <c r="B34" s="178"/>
      <c r="C34" s="178">
        <v>2010</v>
      </c>
      <c r="D34" s="179" t="s">
        <v>85</v>
      </c>
      <c r="E34" s="180">
        <v>9176</v>
      </c>
      <c r="F34" s="181">
        <v>0</v>
      </c>
      <c r="G34" s="181">
        <v>0</v>
      </c>
      <c r="H34" s="182">
        <f t="shared" si="0"/>
        <v>9176</v>
      </c>
    </row>
    <row r="35" spans="1:8" ht="12.75">
      <c r="A35" s="108"/>
      <c r="B35" s="108" t="s">
        <v>91</v>
      </c>
      <c r="C35" s="127"/>
      <c r="D35" s="108" t="s">
        <v>92</v>
      </c>
      <c r="E35" s="153">
        <f>E12+E15+E18+E23+E26</f>
        <v>3199894</v>
      </c>
      <c r="F35" s="153">
        <f>F12+F15+F18+F23+F26</f>
        <v>15487</v>
      </c>
      <c r="G35" s="153">
        <f>G12+G15+G18+G23+G26</f>
        <v>0</v>
      </c>
      <c r="H35" s="225">
        <f>E35+F35-G35</f>
        <v>3215381</v>
      </c>
    </row>
    <row r="36" spans="5:8" ht="12.75">
      <c r="E36" s="206"/>
      <c r="F36" s="206"/>
      <c r="G36" s="206"/>
      <c r="H36" s="206"/>
    </row>
    <row r="77" spans="1:8" ht="12.75">
      <c r="A77" s="99"/>
      <c r="B77" s="99"/>
      <c r="C77" s="97"/>
      <c r="D77" s="293" t="s">
        <v>3</v>
      </c>
      <c r="E77" s="293"/>
      <c r="F77" s="137"/>
      <c r="G77" s="98" t="s">
        <v>93</v>
      </c>
      <c r="H77" s="98"/>
    </row>
    <row r="78" spans="1:8" ht="12.75">
      <c r="A78" s="99"/>
      <c r="B78" s="99"/>
      <c r="C78" s="97"/>
      <c r="D78" s="293" t="s">
        <v>3</v>
      </c>
      <c r="E78" s="293"/>
      <c r="F78" s="137"/>
      <c r="G78" s="98" t="s">
        <v>56</v>
      </c>
      <c r="H78" s="98"/>
    </row>
    <row r="79" spans="1:8" ht="12.75">
      <c r="A79" s="99"/>
      <c r="B79" s="99"/>
      <c r="C79" s="97"/>
      <c r="D79" s="293" t="s">
        <v>3</v>
      </c>
      <c r="E79" s="293"/>
      <c r="F79" s="137"/>
      <c r="G79" s="98" t="s">
        <v>1</v>
      </c>
      <c r="H79" s="98"/>
    </row>
    <row r="80" spans="1:8" ht="12.75">
      <c r="A80" s="99"/>
      <c r="B80" s="99"/>
      <c r="C80" s="97"/>
      <c r="D80" s="293" t="s">
        <v>3</v>
      </c>
      <c r="E80" s="293"/>
      <c r="F80" s="137"/>
      <c r="G80" s="98" t="s">
        <v>113</v>
      </c>
      <c r="H80" s="98"/>
    </row>
    <row r="81" spans="1:8" ht="12.75">
      <c r="A81" s="99"/>
      <c r="B81" s="99"/>
      <c r="C81" s="97"/>
      <c r="D81" s="293" t="s">
        <v>3</v>
      </c>
      <c r="E81" s="293"/>
      <c r="F81" s="137"/>
      <c r="G81" s="98" t="s">
        <v>2</v>
      </c>
      <c r="H81" s="98"/>
    </row>
    <row r="82" spans="1:8" ht="12.75">
      <c r="A82" s="99"/>
      <c r="B82" s="99"/>
      <c r="C82" s="97"/>
      <c r="D82" s="293" t="s">
        <v>3</v>
      </c>
      <c r="E82" s="293"/>
      <c r="F82" s="137"/>
      <c r="G82" s="98" t="s">
        <v>79</v>
      </c>
      <c r="H82" s="98"/>
    </row>
    <row r="83" spans="1:8" ht="12.75">
      <c r="A83" s="99"/>
      <c r="B83" s="99"/>
      <c r="C83" s="97"/>
      <c r="D83" s="98"/>
      <c r="E83" s="97"/>
      <c r="F83" s="137"/>
      <c r="G83" s="137"/>
      <c r="H83" s="137"/>
    </row>
    <row r="84" spans="1:8" ht="12.75">
      <c r="A84" s="294" t="s">
        <v>94</v>
      </c>
      <c r="B84" s="294"/>
      <c r="C84" s="294"/>
      <c r="D84" s="294"/>
      <c r="E84" s="294"/>
      <c r="F84" s="294"/>
      <c r="G84" s="294"/>
      <c r="H84" s="294"/>
    </row>
    <row r="85" spans="1:8" ht="12.75">
      <c r="A85" s="294" t="s">
        <v>81</v>
      </c>
      <c r="B85" s="294"/>
      <c r="C85" s="294"/>
      <c r="D85" s="294"/>
      <c r="E85" s="294"/>
      <c r="F85" s="294"/>
      <c r="G85" s="294"/>
      <c r="H85" s="294"/>
    </row>
    <row r="86" spans="1:8" ht="12.75">
      <c r="A86" s="99"/>
      <c r="B86" s="99"/>
      <c r="C86" s="97"/>
      <c r="D86" s="98"/>
      <c r="E86" s="97"/>
      <c r="F86" s="137"/>
      <c r="G86" s="137"/>
      <c r="H86" s="137"/>
    </row>
    <row r="87" spans="1:8" ht="26.25" thickBot="1">
      <c r="A87" s="93" t="s">
        <v>7</v>
      </c>
      <c r="B87" s="93" t="s">
        <v>8</v>
      </c>
      <c r="C87" s="93" t="s">
        <v>9</v>
      </c>
      <c r="D87" s="93" t="s">
        <v>32</v>
      </c>
      <c r="E87" s="138" t="s">
        <v>82</v>
      </c>
      <c r="F87" s="46" t="s">
        <v>12</v>
      </c>
      <c r="G87" s="46" t="s">
        <v>13</v>
      </c>
      <c r="H87" s="46" t="s">
        <v>14</v>
      </c>
    </row>
    <row r="88" spans="1:8" ht="14.25" thickBot="1" thickTop="1">
      <c r="A88" s="47" t="s">
        <v>34</v>
      </c>
      <c r="B88" s="263" t="s">
        <v>35</v>
      </c>
      <c r="C88" s="264"/>
      <c r="D88" s="264"/>
      <c r="E88" s="48">
        <v>201770</v>
      </c>
      <c r="F88" s="54">
        <f>F89</f>
        <v>0</v>
      </c>
      <c r="G88" s="54">
        <f>G89</f>
        <v>0</v>
      </c>
      <c r="H88" s="54">
        <f aca="true" t="shared" si="1" ref="H88:H143">E88+F88-G88</f>
        <v>201770</v>
      </c>
    </row>
    <row r="89" spans="1:8" ht="13.5" thickTop="1">
      <c r="A89" s="87"/>
      <c r="B89" s="13" t="s">
        <v>36</v>
      </c>
      <c r="C89" s="269" t="s">
        <v>95</v>
      </c>
      <c r="D89" s="192"/>
      <c r="E89" s="185">
        <v>201770</v>
      </c>
      <c r="F89" s="63">
        <f>F90+F91+F92+F93+F94+F95</f>
        <v>0</v>
      </c>
      <c r="G89" s="63">
        <f>G90+G91+G92+G93+G94+G95</f>
        <v>0</v>
      </c>
      <c r="H89" s="63">
        <f t="shared" si="1"/>
        <v>201770</v>
      </c>
    </row>
    <row r="90" spans="1:8" ht="24" customHeight="1">
      <c r="A90" s="87"/>
      <c r="B90" s="49"/>
      <c r="C90" s="29">
        <v>4110</v>
      </c>
      <c r="D90" s="53" t="s">
        <v>96</v>
      </c>
      <c r="E90" s="186">
        <v>153</v>
      </c>
      <c r="F90" s="59">
        <v>0</v>
      </c>
      <c r="G90" s="59">
        <v>0</v>
      </c>
      <c r="H90" s="59">
        <f t="shared" si="1"/>
        <v>153</v>
      </c>
    </row>
    <row r="91" spans="1:8" ht="15" customHeight="1">
      <c r="A91" s="87"/>
      <c r="B91" s="49"/>
      <c r="C91" s="29">
        <v>4120</v>
      </c>
      <c r="D91" s="66" t="s">
        <v>44</v>
      </c>
      <c r="E91" s="186">
        <v>22</v>
      </c>
      <c r="F91" s="59">
        <v>0</v>
      </c>
      <c r="G91" s="59">
        <v>0</v>
      </c>
      <c r="H91" s="59">
        <f t="shared" si="1"/>
        <v>22</v>
      </c>
    </row>
    <row r="92" spans="1:8" ht="16.5" customHeight="1">
      <c r="A92" s="87"/>
      <c r="B92" s="49"/>
      <c r="C92" s="29">
        <v>4170</v>
      </c>
      <c r="D92" s="29" t="s">
        <v>37</v>
      </c>
      <c r="E92" s="186">
        <v>890</v>
      </c>
      <c r="F92" s="59">
        <v>0</v>
      </c>
      <c r="G92" s="59">
        <v>0</v>
      </c>
      <c r="H92" s="59">
        <f t="shared" si="1"/>
        <v>890</v>
      </c>
    </row>
    <row r="93" spans="1:8" ht="15.75" customHeight="1">
      <c r="A93" s="87"/>
      <c r="B93" s="49"/>
      <c r="C93" s="29">
        <v>4210</v>
      </c>
      <c r="D93" s="50" t="s">
        <v>41</v>
      </c>
      <c r="E93" s="186">
        <v>867</v>
      </c>
      <c r="F93" s="59">
        <v>0</v>
      </c>
      <c r="G93" s="59">
        <v>0</v>
      </c>
      <c r="H93" s="59">
        <f t="shared" si="1"/>
        <v>867</v>
      </c>
    </row>
    <row r="94" spans="1:8" ht="14.25" customHeight="1">
      <c r="A94" s="87"/>
      <c r="B94" s="49"/>
      <c r="C94" s="29">
        <v>4300</v>
      </c>
      <c r="D94" s="29" t="s">
        <v>38</v>
      </c>
      <c r="E94" s="59">
        <v>2000</v>
      </c>
      <c r="F94" s="59">
        <v>0</v>
      </c>
      <c r="G94" s="59">
        <v>0</v>
      </c>
      <c r="H94" s="59">
        <f t="shared" si="1"/>
        <v>2000</v>
      </c>
    </row>
    <row r="95" spans="1:8" ht="15" customHeight="1" thickBot="1">
      <c r="A95" s="86"/>
      <c r="B95" s="18"/>
      <c r="C95" s="33">
        <v>4430</v>
      </c>
      <c r="D95" s="139" t="s">
        <v>54</v>
      </c>
      <c r="E95" s="187">
        <v>197838</v>
      </c>
      <c r="F95" s="188">
        <v>0</v>
      </c>
      <c r="G95" s="188">
        <v>0</v>
      </c>
      <c r="H95" s="188">
        <f t="shared" si="1"/>
        <v>197838</v>
      </c>
    </row>
    <row r="96" spans="1:8" ht="14.25" thickBot="1" thickTop="1">
      <c r="A96" s="21">
        <v>750</v>
      </c>
      <c r="B96" s="304" t="s">
        <v>39</v>
      </c>
      <c r="C96" s="274"/>
      <c r="D96" s="305"/>
      <c r="E96" s="24">
        <f>E97</f>
        <v>90800</v>
      </c>
      <c r="F96" s="189">
        <f>F97</f>
        <v>0</v>
      </c>
      <c r="G96" s="189">
        <f>G97</f>
        <v>0</v>
      </c>
      <c r="H96" s="189">
        <f t="shared" si="1"/>
        <v>90800</v>
      </c>
    </row>
    <row r="97" spans="1:8" ht="13.5" thickTop="1">
      <c r="A97" s="26"/>
      <c r="B97" s="65">
        <v>75011</v>
      </c>
      <c r="C97" s="270" t="s">
        <v>86</v>
      </c>
      <c r="D97" s="271"/>
      <c r="E97" s="62">
        <f>E98+E99+E100+E101+E102</f>
        <v>90800</v>
      </c>
      <c r="F97" s="190">
        <v>0</v>
      </c>
      <c r="G97" s="190">
        <v>0</v>
      </c>
      <c r="H97" s="191">
        <f t="shared" si="1"/>
        <v>90800</v>
      </c>
    </row>
    <row r="98" spans="1:8" ht="26.25" customHeight="1">
      <c r="A98" s="26"/>
      <c r="B98" s="77"/>
      <c r="C98" s="14">
        <v>4010</v>
      </c>
      <c r="D98" s="29" t="s">
        <v>48</v>
      </c>
      <c r="E98" s="61">
        <v>68500</v>
      </c>
      <c r="F98" s="195">
        <v>0</v>
      </c>
      <c r="G98" s="195">
        <v>0</v>
      </c>
      <c r="H98" s="195">
        <f t="shared" si="1"/>
        <v>68500</v>
      </c>
    </row>
    <row r="99" spans="1:8" ht="14.25" customHeight="1">
      <c r="A99" s="26"/>
      <c r="B99" s="26"/>
      <c r="C99" s="14">
        <v>4040</v>
      </c>
      <c r="D99" s="29" t="s">
        <v>97</v>
      </c>
      <c r="E99" s="61">
        <v>5500</v>
      </c>
      <c r="F99" s="195">
        <v>0</v>
      </c>
      <c r="G99" s="195">
        <v>0</v>
      </c>
      <c r="H99" s="195">
        <f t="shared" si="1"/>
        <v>5500</v>
      </c>
    </row>
    <row r="100" spans="1:8" ht="15.75" customHeight="1">
      <c r="A100" s="26"/>
      <c r="B100" s="26"/>
      <c r="C100" s="14">
        <v>4110</v>
      </c>
      <c r="D100" s="29" t="s">
        <v>98</v>
      </c>
      <c r="E100" s="61">
        <v>12400</v>
      </c>
      <c r="F100" s="195">
        <v>0</v>
      </c>
      <c r="G100" s="195">
        <v>0</v>
      </c>
      <c r="H100" s="195">
        <f t="shared" si="1"/>
        <v>12400</v>
      </c>
    </row>
    <row r="101" spans="1:8" ht="14.25" customHeight="1">
      <c r="A101" s="26"/>
      <c r="B101" s="26"/>
      <c r="C101" s="14">
        <v>4120</v>
      </c>
      <c r="D101" s="29" t="s">
        <v>44</v>
      </c>
      <c r="E101" s="61">
        <v>2000</v>
      </c>
      <c r="F101" s="195">
        <v>0</v>
      </c>
      <c r="G101" s="195">
        <v>0</v>
      </c>
      <c r="H101" s="195">
        <f t="shared" si="1"/>
        <v>2000</v>
      </c>
    </row>
    <row r="102" spans="1:8" ht="26.25" customHeight="1" thickBot="1">
      <c r="A102" s="26"/>
      <c r="B102" s="26"/>
      <c r="C102" s="68">
        <v>4440</v>
      </c>
      <c r="D102" s="53" t="s">
        <v>99</v>
      </c>
      <c r="E102" s="78">
        <v>2400</v>
      </c>
      <c r="F102" s="196">
        <v>0</v>
      </c>
      <c r="G102" s="196">
        <v>0</v>
      </c>
      <c r="H102" s="196">
        <f t="shared" si="1"/>
        <v>2400</v>
      </c>
    </row>
    <row r="103" spans="1:8" ht="14.25" thickBot="1" thickTop="1">
      <c r="A103" s="140">
        <v>751</v>
      </c>
      <c r="B103" s="306" t="s">
        <v>15</v>
      </c>
      <c r="C103" s="264"/>
      <c r="D103" s="307"/>
      <c r="E103" s="141">
        <v>5048</v>
      </c>
      <c r="F103" s="189">
        <f>F104+F109</f>
        <v>15487</v>
      </c>
      <c r="G103" s="189">
        <v>0</v>
      </c>
      <c r="H103" s="189">
        <f t="shared" si="1"/>
        <v>20535</v>
      </c>
    </row>
    <row r="104" spans="1:8" ht="13.5" thickTop="1">
      <c r="A104" s="26"/>
      <c r="B104" s="142">
        <v>75101</v>
      </c>
      <c r="C104" s="270" t="s">
        <v>100</v>
      </c>
      <c r="D104" s="271"/>
      <c r="E104" s="62">
        <f>E105+E106+E107+E108</f>
        <v>1500</v>
      </c>
      <c r="F104" s="190">
        <v>0</v>
      </c>
      <c r="G104" s="190">
        <v>0</v>
      </c>
      <c r="H104" s="191">
        <f t="shared" si="1"/>
        <v>1500</v>
      </c>
    </row>
    <row r="105" spans="1:8" ht="15.75" customHeight="1">
      <c r="A105" s="26"/>
      <c r="B105" s="26"/>
      <c r="C105" s="14">
        <v>4110</v>
      </c>
      <c r="D105" s="29" t="s">
        <v>98</v>
      </c>
      <c r="E105" s="143">
        <v>121</v>
      </c>
      <c r="F105" s="195">
        <v>0</v>
      </c>
      <c r="G105" s="195">
        <v>0</v>
      </c>
      <c r="H105" s="195">
        <f t="shared" si="1"/>
        <v>121</v>
      </c>
    </row>
    <row r="106" spans="1:8" ht="15" customHeight="1">
      <c r="A106" s="26"/>
      <c r="B106" s="26"/>
      <c r="C106" s="14">
        <v>4120</v>
      </c>
      <c r="D106" s="29" t="s">
        <v>44</v>
      </c>
      <c r="E106" s="143">
        <v>18</v>
      </c>
      <c r="F106" s="195">
        <v>0</v>
      </c>
      <c r="G106" s="195">
        <v>0</v>
      </c>
      <c r="H106" s="195">
        <f t="shared" si="1"/>
        <v>18</v>
      </c>
    </row>
    <row r="107" spans="1:8" ht="14.25" customHeight="1">
      <c r="A107" s="26"/>
      <c r="B107" s="26"/>
      <c r="C107" s="68">
        <v>4170</v>
      </c>
      <c r="D107" s="53" t="s">
        <v>37</v>
      </c>
      <c r="E107" s="144">
        <v>700</v>
      </c>
      <c r="F107" s="196">
        <v>0</v>
      </c>
      <c r="G107" s="196">
        <v>0</v>
      </c>
      <c r="H107" s="196">
        <f t="shared" si="1"/>
        <v>700</v>
      </c>
    </row>
    <row r="108" spans="1:8" ht="14.25" customHeight="1">
      <c r="A108" s="20"/>
      <c r="B108" s="20"/>
      <c r="C108" s="14">
        <v>4210</v>
      </c>
      <c r="D108" s="29" t="s">
        <v>41</v>
      </c>
      <c r="E108" s="145">
        <v>661</v>
      </c>
      <c r="F108" s="195">
        <v>0</v>
      </c>
      <c r="G108" s="195">
        <v>0</v>
      </c>
      <c r="H108" s="195">
        <f t="shared" si="1"/>
        <v>661</v>
      </c>
    </row>
    <row r="109" spans="1:8" ht="12.75">
      <c r="A109" s="20"/>
      <c r="B109" s="13">
        <v>75108</v>
      </c>
      <c r="C109" s="308" t="s">
        <v>16</v>
      </c>
      <c r="D109" s="308"/>
      <c r="E109" s="64">
        <v>3548</v>
      </c>
      <c r="F109" s="63">
        <f>F110+F111+F112+F113+F114</f>
        <v>15487</v>
      </c>
      <c r="G109" s="63">
        <f>G110+G111+G112+G113+G114</f>
        <v>0</v>
      </c>
      <c r="H109" s="64">
        <f>E109+F109-G109</f>
        <v>19035</v>
      </c>
    </row>
    <row r="110" spans="1:8" ht="25.5">
      <c r="A110" s="20"/>
      <c r="B110" s="11"/>
      <c r="C110" s="14">
        <v>3030</v>
      </c>
      <c r="D110" s="14" t="s">
        <v>62</v>
      </c>
      <c r="E110" s="70">
        <v>0</v>
      </c>
      <c r="F110" s="71">
        <v>8910</v>
      </c>
      <c r="G110" s="71"/>
      <c r="H110" s="70">
        <f>E110+F110-G110</f>
        <v>8910</v>
      </c>
    </row>
    <row r="111" spans="1:8" ht="15" customHeight="1">
      <c r="A111" s="20"/>
      <c r="B111" s="26"/>
      <c r="C111" s="15">
        <v>4210</v>
      </c>
      <c r="D111" s="15" t="s">
        <v>41</v>
      </c>
      <c r="E111" s="70">
        <v>3000</v>
      </c>
      <c r="F111" s="71">
        <v>4077</v>
      </c>
      <c r="G111" s="71">
        <v>0</v>
      </c>
      <c r="H111" s="70">
        <f>E111+F111-G111</f>
        <v>7077</v>
      </c>
    </row>
    <row r="112" spans="1:8" ht="13.5" customHeight="1" thickBot="1">
      <c r="A112" s="21"/>
      <c r="B112" s="26"/>
      <c r="C112" s="72">
        <v>4300</v>
      </c>
      <c r="D112" s="66" t="s">
        <v>42</v>
      </c>
      <c r="E112" s="60">
        <v>548</v>
      </c>
      <c r="F112" s="59">
        <v>0</v>
      </c>
      <c r="G112" s="59">
        <v>0</v>
      </c>
      <c r="H112" s="60">
        <f>E112+F112-G112</f>
        <v>548</v>
      </c>
    </row>
    <row r="113" spans="1:8" ht="13.5" customHeight="1" thickBot="1" thickTop="1">
      <c r="A113" s="21"/>
      <c r="B113" s="51"/>
      <c r="C113" s="72" t="s">
        <v>63</v>
      </c>
      <c r="D113" s="66" t="s">
        <v>64</v>
      </c>
      <c r="E113" s="70">
        <v>0</v>
      </c>
      <c r="F113" s="71">
        <v>1500</v>
      </c>
      <c r="G113" s="71"/>
      <c r="H113" s="70">
        <f>E113++F113-G113</f>
        <v>1500</v>
      </c>
    </row>
    <row r="114" spans="1:8" ht="39.75" customHeight="1" thickBot="1" thickTop="1">
      <c r="A114" s="21"/>
      <c r="B114" s="51"/>
      <c r="C114" s="90" t="s">
        <v>65</v>
      </c>
      <c r="D114" s="91" t="s">
        <v>66</v>
      </c>
      <c r="E114" s="92">
        <v>0</v>
      </c>
      <c r="F114" s="74">
        <v>1000</v>
      </c>
      <c r="G114" s="74"/>
      <c r="H114" s="73">
        <f>E114+F114-G114</f>
        <v>1000</v>
      </c>
    </row>
    <row r="115" spans="1:8" ht="14.25" thickBot="1" thickTop="1">
      <c r="A115" s="17">
        <v>851</v>
      </c>
      <c r="B115" s="263" t="s">
        <v>88</v>
      </c>
      <c r="C115" s="264"/>
      <c r="D115" s="275"/>
      <c r="E115" s="146">
        <f>E116</f>
        <v>100</v>
      </c>
      <c r="F115" s="189">
        <v>0</v>
      </c>
      <c r="G115" s="189">
        <v>0</v>
      </c>
      <c r="H115" s="189">
        <f t="shared" si="1"/>
        <v>100</v>
      </c>
    </row>
    <row r="116" spans="1:8" ht="13.5" thickTop="1">
      <c r="A116" s="51"/>
      <c r="B116" s="142">
        <v>85195</v>
      </c>
      <c r="C116" s="270" t="s">
        <v>19</v>
      </c>
      <c r="D116" s="271"/>
      <c r="E116" s="147">
        <f>E117</f>
        <v>100</v>
      </c>
      <c r="F116" s="190">
        <v>0</v>
      </c>
      <c r="G116" s="190">
        <v>0</v>
      </c>
      <c r="H116" s="197">
        <f t="shared" si="1"/>
        <v>100</v>
      </c>
    </row>
    <row r="117" spans="1:8" ht="15.75" customHeight="1" thickBot="1">
      <c r="A117" s="51"/>
      <c r="B117" s="22"/>
      <c r="C117" s="114">
        <v>4210</v>
      </c>
      <c r="D117" s="23" t="s">
        <v>41</v>
      </c>
      <c r="E117" s="148">
        <v>100</v>
      </c>
      <c r="F117" s="196">
        <v>0</v>
      </c>
      <c r="G117" s="196">
        <v>0</v>
      </c>
      <c r="H117" s="198">
        <f t="shared" si="1"/>
        <v>100</v>
      </c>
    </row>
    <row r="118" spans="1:8" ht="14.25" thickBot="1" thickTop="1">
      <c r="A118" s="140">
        <v>852</v>
      </c>
      <c r="B118" s="306" t="s">
        <v>22</v>
      </c>
      <c r="C118" s="264"/>
      <c r="D118" s="307"/>
      <c r="E118" s="141">
        <v>2902176</v>
      </c>
      <c r="F118" s="189">
        <f>F119+F137+F139+F141</f>
        <v>3000</v>
      </c>
      <c r="G118" s="189">
        <f>G119+G137+G139+G141</f>
        <v>3000</v>
      </c>
      <c r="H118" s="189">
        <f t="shared" si="1"/>
        <v>2902176</v>
      </c>
    </row>
    <row r="119" spans="1:8" ht="13.5" thickTop="1">
      <c r="A119" s="310"/>
      <c r="B119" s="12">
        <v>85212</v>
      </c>
      <c r="C119" s="270" t="s">
        <v>69</v>
      </c>
      <c r="D119" s="271"/>
      <c r="E119" s="62">
        <v>2754000</v>
      </c>
      <c r="F119" s="62">
        <f>F120+F121+F122+F123+F124+F125+F126+F127+F128+F129+F130+F131+F132+F133+F134+F135+F136</f>
        <v>3000</v>
      </c>
      <c r="G119" s="62">
        <f>G120+G121+G122+G123+G124+G125+G127+G128+G129+G130+G131+G132+G133+G134+G135+G136</f>
        <v>3000</v>
      </c>
      <c r="H119" s="199">
        <f t="shared" si="1"/>
        <v>2754000</v>
      </c>
    </row>
    <row r="120" spans="1:8" ht="14.25" customHeight="1">
      <c r="A120" s="311"/>
      <c r="B120" s="312"/>
      <c r="C120" s="14">
        <v>3110</v>
      </c>
      <c r="D120" s="149" t="s">
        <v>49</v>
      </c>
      <c r="E120" s="61">
        <v>2633760</v>
      </c>
      <c r="F120" s="195">
        <v>0</v>
      </c>
      <c r="G120" s="195">
        <v>0</v>
      </c>
      <c r="H120" s="200">
        <f t="shared" si="1"/>
        <v>2633760</v>
      </c>
    </row>
    <row r="121" spans="1:8" ht="39.75" customHeight="1">
      <c r="A121" s="311"/>
      <c r="B121" s="313"/>
      <c r="C121" s="14">
        <v>4110</v>
      </c>
      <c r="D121" s="149" t="s">
        <v>129</v>
      </c>
      <c r="E121" s="61">
        <v>45350</v>
      </c>
      <c r="F121" s="195"/>
      <c r="G121" s="195">
        <v>3000</v>
      </c>
      <c r="H121" s="195">
        <f t="shared" si="1"/>
        <v>42350</v>
      </c>
    </row>
    <row r="122" spans="1:8" ht="27" customHeight="1">
      <c r="A122" s="311"/>
      <c r="B122" s="313"/>
      <c r="C122" s="14">
        <v>4010</v>
      </c>
      <c r="D122" s="149" t="s">
        <v>101</v>
      </c>
      <c r="E122" s="61">
        <v>43430</v>
      </c>
      <c r="F122" s="195">
        <v>0</v>
      </c>
      <c r="G122" s="195">
        <v>0</v>
      </c>
      <c r="H122" s="195">
        <f t="shared" si="1"/>
        <v>43430</v>
      </c>
    </row>
    <row r="123" spans="1:8" ht="14.25" customHeight="1">
      <c r="A123" s="311"/>
      <c r="B123" s="313"/>
      <c r="C123" s="14">
        <v>4040</v>
      </c>
      <c r="D123" s="149" t="s">
        <v>102</v>
      </c>
      <c r="E123" s="61">
        <v>1092</v>
      </c>
      <c r="F123" s="195">
        <v>0</v>
      </c>
      <c r="G123" s="195">
        <v>0</v>
      </c>
      <c r="H123" s="195">
        <f t="shared" si="1"/>
        <v>1092</v>
      </c>
    </row>
    <row r="124" spans="1:8" ht="15" customHeight="1">
      <c r="A124" s="311"/>
      <c r="B124" s="313"/>
      <c r="C124" s="14">
        <v>4120</v>
      </c>
      <c r="D124" s="149" t="s">
        <v>44</v>
      </c>
      <c r="E124" s="61">
        <v>1400</v>
      </c>
      <c r="F124" s="195">
        <v>0</v>
      </c>
      <c r="G124" s="195">
        <v>0</v>
      </c>
      <c r="H124" s="195">
        <f t="shared" si="1"/>
        <v>1400</v>
      </c>
    </row>
    <row r="125" spans="1:8" ht="13.5" customHeight="1">
      <c r="A125" s="311"/>
      <c r="B125" s="313"/>
      <c r="C125" s="14">
        <v>4140</v>
      </c>
      <c r="D125" s="149" t="s">
        <v>103</v>
      </c>
      <c r="E125" s="61">
        <v>1900</v>
      </c>
      <c r="F125" s="195">
        <v>0</v>
      </c>
      <c r="G125" s="195">
        <v>0</v>
      </c>
      <c r="H125" s="195">
        <f t="shared" si="1"/>
        <v>1900</v>
      </c>
    </row>
    <row r="126" spans="1:8" ht="15" customHeight="1">
      <c r="A126" s="311"/>
      <c r="B126" s="313"/>
      <c r="C126" s="14">
        <v>4170</v>
      </c>
      <c r="D126" s="149" t="s">
        <v>37</v>
      </c>
      <c r="E126" s="61">
        <v>1600</v>
      </c>
      <c r="F126" s="195">
        <v>0</v>
      </c>
      <c r="G126" s="195"/>
      <c r="H126" s="195">
        <f>E126+F126-G126</f>
        <v>1600</v>
      </c>
    </row>
    <row r="127" spans="1:8" ht="15.75" customHeight="1">
      <c r="A127" s="311"/>
      <c r="B127" s="313"/>
      <c r="C127" s="14">
        <v>4210</v>
      </c>
      <c r="D127" s="149" t="s">
        <v>41</v>
      </c>
      <c r="E127" s="61">
        <v>7000</v>
      </c>
      <c r="F127" s="195">
        <v>2000</v>
      </c>
      <c r="G127" s="195">
        <v>0</v>
      </c>
      <c r="H127" s="195">
        <f t="shared" si="1"/>
        <v>9000</v>
      </c>
    </row>
    <row r="128" spans="1:8" ht="14.25" customHeight="1">
      <c r="A128" s="311"/>
      <c r="B128" s="313"/>
      <c r="C128" s="14">
        <v>4270</v>
      </c>
      <c r="D128" s="149" t="s">
        <v>45</v>
      </c>
      <c r="E128" s="61">
        <v>5300</v>
      </c>
      <c r="F128" s="195">
        <v>0</v>
      </c>
      <c r="G128" s="195">
        <v>0</v>
      </c>
      <c r="H128" s="195">
        <f t="shared" si="1"/>
        <v>5300</v>
      </c>
    </row>
    <row r="129" spans="1:8" ht="13.5" customHeight="1">
      <c r="A129" s="311"/>
      <c r="B129" s="313"/>
      <c r="C129" s="14">
        <v>4280</v>
      </c>
      <c r="D129" s="149" t="s">
        <v>104</v>
      </c>
      <c r="E129" s="61">
        <v>25</v>
      </c>
      <c r="F129" s="195">
        <v>0</v>
      </c>
      <c r="G129" s="195">
        <v>0</v>
      </c>
      <c r="H129" s="195">
        <f t="shared" si="1"/>
        <v>25</v>
      </c>
    </row>
    <row r="130" spans="1:8" ht="15" customHeight="1">
      <c r="A130" s="311"/>
      <c r="B130" s="313"/>
      <c r="C130" s="14">
        <v>4300</v>
      </c>
      <c r="D130" s="149" t="s">
        <v>38</v>
      </c>
      <c r="E130" s="61">
        <v>4523</v>
      </c>
      <c r="F130" s="195">
        <v>1000</v>
      </c>
      <c r="G130" s="195">
        <v>0</v>
      </c>
      <c r="H130" s="195">
        <f t="shared" si="1"/>
        <v>5523</v>
      </c>
    </row>
    <row r="131" spans="1:8" ht="27" customHeight="1">
      <c r="A131" s="311"/>
      <c r="B131" s="313"/>
      <c r="C131" s="14">
        <v>4400</v>
      </c>
      <c r="D131" s="149" t="s">
        <v>105</v>
      </c>
      <c r="E131" s="61">
        <v>2520</v>
      </c>
      <c r="F131" s="195">
        <v>0</v>
      </c>
      <c r="G131" s="195">
        <v>0</v>
      </c>
      <c r="H131" s="195">
        <f t="shared" si="1"/>
        <v>2520</v>
      </c>
    </row>
    <row r="132" spans="1:8" ht="13.5" customHeight="1">
      <c r="A132" s="311"/>
      <c r="B132" s="313"/>
      <c r="C132" s="14">
        <v>4410</v>
      </c>
      <c r="D132" s="149" t="s">
        <v>106</v>
      </c>
      <c r="E132" s="61">
        <v>200</v>
      </c>
      <c r="F132" s="195">
        <v>0</v>
      </c>
      <c r="G132" s="195">
        <v>0</v>
      </c>
      <c r="H132" s="195">
        <f t="shared" si="1"/>
        <v>200</v>
      </c>
    </row>
    <row r="133" spans="1:8" ht="28.5" customHeight="1">
      <c r="A133" s="311"/>
      <c r="B133" s="313"/>
      <c r="C133" s="14">
        <v>4440</v>
      </c>
      <c r="D133" s="149" t="s">
        <v>99</v>
      </c>
      <c r="E133" s="61">
        <v>2500</v>
      </c>
      <c r="F133" s="195">
        <v>0</v>
      </c>
      <c r="G133" s="195">
        <v>0</v>
      </c>
      <c r="H133" s="196">
        <f t="shared" si="1"/>
        <v>2500</v>
      </c>
    </row>
    <row r="134" spans="1:8" ht="40.5" customHeight="1">
      <c r="A134" s="311"/>
      <c r="B134" s="314"/>
      <c r="C134" s="150">
        <v>4700</v>
      </c>
      <c r="D134" s="149" t="s">
        <v>107</v>
      </c>
      <c r="E134" s="151">
        <v>400</v>
      </c>
      <c r="F134" s="201">
        <v>0</v>
      </c>
      <c r="G134" s="201">
        <v>0</v>
      </c>
      <c r="H134" s="202">
        <f t="shared" si="1"/>
        <v>400</v>
      </c>
    </row>
    <row r="135" spans="1:8" ht="39.75" customHeight="1">
      <c r="A135" s="311"/>
      <c r="B135" s="314"/>
      <c r="C135" s="150">
        <v>4740</v>
      </c>
      <c r="D135" s="149" t="s">
        <v>108</v>
      </c>
      <c r="E135" s="58">
        <v>1000</v>
      </c>
      <c r="F135" s="203">
        <v>0</v>
      </c>
      <c r="G135" s="203">
        <v>0</v>
      </c>
      <c r="H135" s="204">
        <f t="shared" si="1"/>
        <v>1000</v>
      </c>
    </row>
    <row r="136" spans="1:8" ht="42" customHeight="1">
      <c r="A136" s="311"/>
      <c r="B136" s="315"/>
      <c r="C136" s="150">
        <v>4750</v>
      </c>
      <c r="D136" s="149" t="s">
        <v>67</v>
      </c>
      <c r="E136" s="58">
        <v>2000</v>
      </c>
      <c r="F136" s="203">
        <v>0</v>
      </c>
      <c r="G136" s="203">
        <v>0</v>
      </c>
      <c r="H136" s="204">
        <f t="shared" si="1"/>
        <v>2000</v>
      </c>
    </row>
    <row r="137" spans="1:8" ht="12.75">
      <c r="A137" s="311"/>
      <c r="B137" s="65">
        <v>85213</v>
      </c>
      <c r="C137" s="269" t="s">
        <v>89</v>
      </c>
      <c r="D137" s="192"/>
      <c r="E137" s="62">
        <f>E138</f>
        <v>14000</v>
      </c>
      <c r="F137" s="205">
        <f>F138</f>
        <v>0</v>
      </c>
      <c r="G137" s="205">
        <f>G138</f>
        <v>0</v>
      </c>
      <c r="H137" s="205">
        <f t="shared" si="1"/>
        <v>14000</v>
      </c>
    </row>
    <row r="138" spans="1:8" ht="40.5" customHeight="1">
      <c r="A138" s="26"/>
      <c r="B138" s="65"/>
      <c r="C138" s="14">
        <v>4130</v>
      </c>
      <c r="D138" s="29" t="s">
        <v>109</v>
      </c>
      <c r="E138" s="61">
        <v>14000</v>
      </c>
      <c r="F138" s="203">
        <v>0</v>
      </c>
      <c r="G138" s="203">
        <v>0</v>
      </c>
      <c r="H138" s="203">
        <f t="shared" si="1"/>
        <v>14000</v>
      </c>
    </row>
    <row r="139" spans="1:8" ht="12.75">
      <c r="A139" s="26"/>
      <c r="B139" s="20">
        <v>85214</v>
      </c>
      <c r="C139" s="269" t="s">
        <v>90</v>
      </c>
      <c r="D139" s="192"/>
      <c r="E139" s="80">
        <f>E140</f>
        <v>125000</v>
      </c>
      <c r="F139" s="205">
        <f>F140</f>
        <v>0</v>
      </c>
      <c r="G139" s="205">
        <f>G140</f>
        <v>0</v>
      </c>
      <c r="H139" s="205">
        <f t="shared" si="1"/>
        <v>125000</v>
      </c>
    </row>
    <row r="140" spans="1:8" ht="15.75" customHeight="1">
      <c r="A140" s="26"/>
      <c r="B140" s="77"/>
      <c r="C140" s="14">
        <v>3110</v>
      </c>
      <c r="D140" s="29" t="s">
        <v>110</v>
      </c>
      <c r="E140" s="61">
        <v>125000</v>
      </c>
      <c r="F140" s="196">
        <v>0</v>
      </c>
      <c r="G140" s="196">
        <v>0</v>
      </c>
      <c r="H140" s="196">
        <f t="shared" si="1"/>
        <v>125000</v>
      </c>
    </row>
    <row r="141" spans="1:8" ht="12.75">
      <c r="A141" s="51"/>
      <c r="B141" s="13">
        <v>85278</v>
      </c>
      <c r="C141" s="269" t="s">
        <v>111</v>
      </c>
      <c r="D141" s="192"/>
      <c r="E141" s="80">
        <f>E142</f>
        <v>9176</v>
      </c>
      <c r="F141" s="80">
        <f>F142</f>
        <v>0</v>
      </c>
      <c r="G141" s="80">
        <f>G142</f>
        <v>0</v>
      </c>
      <c r="H141" s="64">
        <f t="shared" si="1"/>
        <v>9176</v>
      </c>
    </row>
    <row r="142" spans="1:8" ht="14.25" customHeight="1" thickBot="1">
      <c r="A142" s="51"/>
      <c r="B142" s="93"/>
      <c r="C142" s="57">
        <v>3110</v>
      </c>
      <c r="D142" s="149" t="s">
        <v>49</v>
      </c>
      <c r="E142" s="61">
        <v>9176</v>
      </c>
      <c r="F142" s="61">
        <v>0</v>
      </c>
      <c r="G142" s="61">
        <v>0</v>
      </c>
      <c r="H142" s="60">
        <f t="shared" si="1"/>
        <v>9176</v>
      </c>
    </row>
    <row r="143" spans="1:8" ht="14.25" thickBot="1" thickTop="1">
      <c r="A143" s="140"/>
      <c r="B143" s="309" t="s">
        <v>26</v>
      </c>
      <c r="C143" s="264"/>
      <c r="D143" s="264"/>
      <c r="E143" s="141">
        <f>E88+E96+E103+E115+E118</f>
        <v>3199894</v>
      </c>
      <c r="F143" s="141">
        <f>F88+F96+F103+F115+F118</f>
        <v>18487</v>
      </c>
      <c r="G143" s="141">
        <f>G88+G96+G103+G115+G118</f>
        <v>3000</v>
      </c>
      <c r="H143" s="189">
        <f t="shared" si="1"/>
        <v>3215381</v>
      </c>
    </row>
    <row r="144" spans="5:8" ht="13.5" thickTop="1">
      <c r="E144" s="206"/>
      <c r="F144" s="206"/>
      <c r="G144" s="206"/>
      <c r="H144" s="206"/>
    </row>
  </sheetData>
  <mergeCells count="49">
    <mergeCell ref="C139:D139"/>
    <mergeCell ref="C141:D141"/>
    <mergeCell ref="B143:D143"/>
    <mergeCell ref="A119:A137"/>
    <mergeCell ref="C119:D119"/>
    <mergeCell ref="B120:B136"/>
    <mergeCell ref="C137:D137"/>
    <mergeCell ref="C109:D109"/>
    <mergeCell ref="B115:D115"/>
    <mergeCell ref="C116:D116"/>
    <mergeCell ref="B118:D118"/>
    <mergeCell ref="B96:D96"/>
    <mergeCell ref="C97:D97"/>
    <mergeCell ref="B103:D103"/>
    <mergeCell ref="C104:D104"/>
    <mergeCell ref="A84:H84"/>
    <mergeCell ref="A85:H85"/>
    <mergeCell ref="B88:D88"/>
    <mergeCell ref="C89:D89"/>
    <mergeCell ref="D79:E79"/>
    <mergeCell ref="D80:E80"/>
    <mergeCell ref="D81:E81"/>
    <mergeCell ref="D82:E82"/>
    <mergeCell ref="C31:D31"/>
    <mergeCell ref="C33:D33"/>
    <mergeCell ref="D77:E77"/>
    <mergeCell ref="D78:E78"/>
    <mergeCell ref="B23:D23"/>
    <mergeCell ref="C24:D24"/>
    <mergeCell ref="B26:D26"/>
    <mergeCell ref="A27:A30"/>
    <mergeCell ref="C27:D27"/>
    <mergeCell ref="C29:D29"/>
    <mergeCell ref="B18:D18"/>
    <mergeCell ref="C19:D19"/>
    <mergeCell ref="A20:A22"/>
    <mergeCell ref="C21:D21"/>
    <mergeCell ref="B12:D12"/>
    <mergeCell ref="C13:D13"/>
    <mergeCell ref="B15:D15"/>
    <mergeCell ref="C16:D16"/>
    <mergeCell ref="D5:E5"/>
    <mergeCell ref="D6:E6"/>
    <mergeCell ref="A8:H8"/>
    <mergeCell ref="A9:H9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40">
      <selection activeCell="G72" sqref="G72"/>
    </sheetView>
  </sheetViews>
  <sheetFormatPr defaultColWidth="9.00390625" defaultRowHeight="12.75"/>
  <cols>
    <col min="1" max="1" width="4.00390625" style="0" bestFit="1" customWidth="1"/>
    <col min="2" max="2" width="6.125" style="0" customWidth="1"/>
    <col min="3" max="3" width="4.75390625" style="0" customWidth="1"/>
    <col min="4" max="4" width="25.25390625" style="0" customWidth="1"/>
    <col min="5" max="5" width="10.25390625" style="0" customWidth="1"/>
    <col min="8" max="8" width="12.875" style="0" customWidth="1"/>
  </cols>
  <sheetData>
    <row r="1" spans="1:8" ht="12.75">
      <c r="A1" s="95"/>
      <c r="B1" s="95"/>
      <c r="C1" s="154"/>
      <c r="D1" s="155"/>
      <c r="E1" s="156" t="s">
        <v>3</v>
      </c>
      <c r="G1" s="98" t="s">
        <v>114</v>
      </c>
      <c r="H1" s="98"/>
    </row>
    <row r="2" spans="1:8" ht="12.75">
      <c r="A2" s="95"/>
      <c r="B2" s="95"/>
      <c r="C2" s="154"/>
      <c r="D2" s="316" t="s">
        <v>3</v>
      </c>
      <c r="E2" s="316"/>
      <c r="G2" s="98" t="s">
        <v>56</v>
      </c>
      <c r="H2" s="98"/>
    </row>
    <row r="3" spans="1:8" ht="12.75">
      <c r="A3" s="95"/>
      <c r="B3" s="95"/>
      <c r="C3" s="154"/>
      <c r="D3" s="316" t="s">
        <v>3</v>
      </c>
      <c r="E3" s="316"/>
      <c r="G3" s="98" t="s">
        <v>1</v>
      </c>
      <c r="H3" s="98"/>
    </row>
    <row r="4" spans="1:8" ht="12.75">
      <c r="A4" s="95"/>
      <c r="B4" s="95"/>
      <c r="C4" s="154"/>
      <c r="D4" s="316" t="s">
        <v>3</v>
      </c>
      <c r="E4" s="316"/>
      <c r="G4" s="98" t="s">
        <v>57</v>
      </c>
      <c r="H4" s="98"/>
    </row>
    <row r="5" spans="1:8" ht="12.75">
      <c r="A5" s="95"/>
      <c r="B5" s="95"/>
      <c r="C5" s="154"/>
      <c r="D5" s="316" t="s">
        <v>3</v>
      </c>
      <c r="E5" s="316"/>
      <c r="G5" s="98" t="s">
        <v>2</v>
      </c>
      <c r="H5" s="98"/>
    </row>
    <row r="6" spans="1:8" ht="12.75">
      <c r="A6" s="95"/>
      <c r="B6" s="95"/>
      <c r="C6" s="154"/>
      <c r="D6" s="316" t="s">
        <v>3</v>
      </c>
      <c r="E6" s="316"/>
      <c r="G6" s="98" t="s">
        <v>79</v>
      </c>
      <c r="H6" s="98"/>
    </row>
    <row r="7" spans="1:8" ht="12.75">
      <c r="A7" s="95"/>
      <c r="B7" s="95"/>
      <c r="C7" s="154"/>
      <c r="D7" s="316" t="s">
        <v>3</v>
      </c>
      <c r="E7" s="316"/>
      <c r="G7" s="317" t="s">
        <v>3</v>
      </c>
      <c r="H7" s="317"/>
    </row>
    <row r="8" spans="1:5" ht="12.75">
      <c r="A8" s="95"/>
      <c r="B8" s="95"/>
      <c r="C8" s="154"/>
      <c r="D8" s="98"/>
      <c r="E8" s="97"/>
    </row>
    <row r="9" spans="1:8" ht="15.75">
      <c r="A9" s="318" t="s">
        <v>115</v>
      </c>
      <c r="B9" s="318"/>
      <c r="C9" s="318"/>
      <c r="D9" s="318"/>
      <c r="E9" s="318"/>
      <c r="F9" s="318"/>
      <c r="G9" s="318"/>
      <c r="H9" s="318"/>
    </row>
    <row r="10" spans="1:8" ht="15.75">
      <c r="A10" s="318" t="s">
        <v>116</v>
      </c>
      <c r="B10" s="318"/>
      <c r="C10" s="318"/>
      <c r="D10" s="318"/>
      <c r="E10" s="318"/>
      <c r="F10" s="318"/>
      <c r="G10" s="318"/>
      <c r="H10" s="318"/>
    </row>
    <row r="11" spans="1:5" ht="15.75">
      <c r="A11" s="157"/>
      <c r="B11" s="157"/>
      <c r="C11" s="158"/>
      <c r="D11" s="159"/>
      <c r="E11" s="158"/>
    </row>
    <row r="12" spans="1:8" ht="26.25" thickBot="1">
      <c r="A12" s="160" t="s">
        <v>7</v>
      </c>
      <c r="B12" s="46" t="s">
        <v>8</v>
      </c>
      <c r="C12" s="46" t="s">
        <v>9</v>
      </c>
      <c r="D12" s="46" t="s">
        <v>32</v>
      </c>
      <c r="E12" s="46" t="s">
        <v>82</v>
      </c>
      <c r="F12" s="46" t="s">
        <v>12</v>
      </c>
      <c r="G12" s="46" t="s">
        <v>13</v>
      </c>
      <c r="H12" s="46" t="s">
        <v>14</v>
      </c>
    </row>
    <row r="13" spans="1:8" ht="14.25" thickBot="1" thickTop="1">
      <c r="A13" s="10">
        <v>801</v>
      </c>
      <c r="B13" s="263" t="s">
        <v>18</v>
      </c>
      <c r="C13" s="264"/>
      <c r="D13" s="275"/>
      <c r="E13" s="54">
        <v>95604</v>
      </c>
      <c r="F13" s="54">
        <f>F14+F16</f>
        <v>0</v>
      </c>
      <c r="G13" s="54">
        <f>G14+G16</f>
        <v>0</v>
      </c>
      <c r="H13" s="54">
        <f aca="true" t="shared" si="0" ref="H13:H27">E13+F13-G13</f>
        <v>95604</v>
      </c>
    </row>
    <row r="14" spans="1:8" ht="13.5" thickTop="1">
      <c r="A14" s="88"/>
      <c r="B14" s="55">
        <v>80101</v>
      </c>
      <c r="C14" s="270" t="s">
        <v>117</v>
      </c>
      <c r="D14" s="271"/>
      <c r="E14" s="208">
        <f>E15</f>
        <v>35604</v>
      </c>
      <c r="F14" s="208">
        <f>F15</f>
        <v>0</v>
      </c>
      <c r="G14" s="208">
        <f>G15</f>
        <v>0</v>
      </c>
      <c r="H14" s="208">
        <f t="shared" si="0"/>
        <v>35604</v>
      </c>
    </row>
    <row r="15" spans="1:8" ht="39.75" customHeight="1" thickBot="1">
      <c r="A15" s="86"/>
      <c r="B15" s="46"/>
      <c r="C15" s="68">
        <v>2030</v>
      </c>
      <c r="D15" s="53" t="s">
        <v>21</v>
      </c>
      <c r="E15" s="226">
        <v>35604</v>
      </c>
      <c r="F15" s="226">
        <v>0</v>
      </c>
      <c r="G15" s="226"/>
      <c r="H15" s="226">
        <f t="shared" si="0"/>
        <v>35604</v>
      </c>
    </row>
    <row r="16" spans="1:8" ht="14.25" thickBot="1" thickTop="1">
      <c r="A16" s="86"/>
      <c r="B16" s="46">
        <v>80195</v>
      </c>
      <c r="C16" s="269" t="s">
        <v>19</v>
      </c>
      <c r="D16" s="319"/>
      <c r="E16" s="227">
        <f>E17</f>
        <v>60000</v>
      </c>
      <c r="F16" s="227">
        <f>F17</f>
        <v>0</v>
      </c>
      <c r="G16" s="227">
        <f>G17</f>
        <v>0</v>
      </c>
      <c r="H16" s="227">
        <f>E16+F16-G16</f>
        <v>60000</v>
      </c>
    </row>
    <row r="17" spans="1:8" ht="39" customHeight="1" thickBot="1" thickTop="1">
      <c r="A17" s="86"/>
      <c r="B17" s="93"/>
      <c r="C17" s="114">
        <v>2030</v>
      </c>
      <c r="D17" s="23" t="s">
        <v>21</v>
      </c>
      <c r="E17" s="74">
        <v>60000</v>
      </c>
      <c r="F17" s="74">
        <v>0</v>
      </c>
      <c r="G17" s="74">
        <v>0</v>
      </c>
      <c r="H17" s="228">
        <f>E17+F17-G17</f>
        <v>60000</v>
      </c>
    </row>
    <row r="18" spans="1:8" ht="14.25" thickBot="1" thickTop="1">
      <c r="A18" s="116">
        <v>852</v>
      </c>
      <c r="B18" s="320" t="s">
        <v>118</v>
      </c>
      <c r="C18" s="321"/>
      <c r="D18" s="322"/>
      <c r="E18" s="161">
        <f>E19+E21+E23</f>
        <v>406881</v>
      </c>
      <c r="F18" s="229">
        <f>F19+F21+F23</f>
        <v>0</v>
      </c>
      <c r="G18" s="229">
        <f>G19+G21+G23</f>
        <v>0</v>
      </c>
      <c r="H18" s="220">
        <f t="shared" si="0"/>
        <v>406881</v>
      </c>
    </row>
    <row r="19" spans="1:8" ht="13.5" thickTop="1">
      <c r="A19" s="107"/>
      <c r="B19" s="125">
        <v>85214</v>
      </c>
      <c r="C19" s="270" t="s">
        <v>119</v>
      </c>
      <c r="D19" s="271"/>
      <c r="E19" s="136">
        <f>E20</f>
        <v>90700</v>
      </c>
      <c r="F19" s="199"/>
      <c r="G19" s="199"/>
      <c r="H19" s="230">
        <f t="shared" si="0"/>
        <v>90700</v>
      </c>
    </row>
    <row r="20" spans="1:8" ht="40.5" customHeight="1">
      <c r="A20" s="107"/>
      <c r="B20" s="163"/>
      <c r="C20" s="123">
        <v>2030</v>
      </c>
      <c r="D20" s="53" t="s">
        <v>21</v>
      </c>
      <c r="E20" s="164">
        <v>90700</v>
      </c>
      <c r="F20" s="203"/>
      <c r="G20" s="203"/>
      <c r="H20" s="217">
        <f t="shared" si="0"/>
        <v>90700</v>
      </c>
    </row>
    <row r="21" spans="1:8" ht="12.75">
      <c r="A21" s="107"/>
      <c r="B21" s="125">
        <v>85219</v>
      </c>
      <c r="C21" s="323" t="s">
        <v>47</v>
      </c>
      <c r="D21" s="324"/>
      <c r="E21" s="136">
        <f>E22</f>
        <v>127700</v>
      </c>
      <c r="F21" s="205">
        <f>F22</f>
        <v>0</v>
      </c>
      <c r="G21" s="205">
        <f>G22</f>
        <v>0</v>
      </c>
      <c r="H21" s="224">
        <f t="shared" si="0"/>
        <v>127700</v>
      </c>
    </row>
    <row r="22" spans="1:8" ht="38.25" customHeight="1">
      <c r="A22" s="107"/>
      <c r="B22" s="125"/>
      <c r="C22" s="129">
        <v>2030</v>
      </c>
      <c r="D22" s="29" t="s">
        <v>21</v>
      </c>
      <c r="E22" s="152">
        <v>127700</v>
      </c>
      <c r="F22" s="203">
        <v>0</v>
      </c>
      <c r="G22" s="203"/>
      <c r="H22" s="217">
        <f t="shared" si="0"/>
        <v>127700</v>
      </c>
    </row>
    <row r="23" spans="1:8" ht="12.75">
      <c r="A23" s="107"/>
      <c r="B23" s="125">
        <v>85295</v>
      </c>
      <c r="C23" s="323" t="s">
        <v>120</v>
      </c>
      <c r="D23" s="324"/>
      <c r="E23" s="136">
        <f>E24</f>
        <v>188481</v>
      </c>
      <c r="F23" s="205">
        <f>F24</f>
        <v>0</v>
      </c>
      <c r="G23" s="205">
        <f>G24</f>
        <v>0</v>
      </c>
      <c r="H23" s="224">
        <f t="shared" si="0"/>
        <v>188481</v>
      </c>
    </row>
    <row r="24" spans="1:8" ht="40.5" customHeight="1" thickBot="1">
      <c r="A24" s="107"/>
      <c r="B24" s="163"/>
      <c r="C24" s="123">
        <v>2030</v>
      </c>
      <c r="D24" s="53" t="s">
        <v>21</v>
      </c>
      <c r="E24" s="164">
        <v>188481</v>
      </c>
      <c r="F24" s="204">
        <v>0</v>
      </c>
      <c r="G24" s="204"/>
      <c r="H24" s="214">
        <f t="shared" si="0"/>
        <v>188481</v>
      </c>
    </row>
    <row r="25" spans="1:8" ht="14.25" thickBot="1" thickTop="1">
      <c r="A25" s="116">
        <v>854</v>
      </c>
      <c r="B25" s="295" t="s">
        <v>121</v>
      </c>
      <c r="C25" s="296"/>
      <c r="D25" s="297"/>
      <c r="E25" s="165">
        <f aca="true" t="shared" si="1" ref="E25:G26">E26</f>
        <v>147780</v>
      </c>
      <c r="F25" s="165">
        <f t="shared" si="1"/>
        <v>45673</v>
      </c>
      <c r="G25" s="165">
        <f t="shared" si="1"/>
        <v>0</v>
      </c>
      <c r="H25" s="231">
        <f t="shared" si="0"/>
        <v>193453</v>
      </c>
    </row>
    <row r="26" spans="1:8" ht="13.5" thickTop="1">
      <c r="A26" s="119"/>
      <c r="B26" s="119">
        <v>85415</v>
      </c>
      <c r="C26" s="298" t="s">
        <v>122</v>
      </c>
      <c r="D26" s="299"/>
      <c r="E26" s="166">
        <f t="shared" si="1"/>
        <v>147780</v>
      </c>
      <c r="F26" s="166">
        <f t="shared" si="1"/>
        <v>45673</v>
      </c>
      <c r="G26" s="166">
        <f t="shared" si="1"/>
        <v>0</v>
      </c>
      <c r="H26" s="199">
        <f t="shared" si="0"/>
        <v>193453</v>
      </c>
    </row>
    <row r="27" spans="1:8" ht="39.75" customHeight="1" thickBot="1">
      <c r="A27" s="110"/>
      <c r="B27" s="110"/>
      <c r="C27" s="111">
        <v>2030</v>
      </c>
      <c r="D27" s="53" t="s">
        <v>21</v>
      </c>
      <c r="E27" s="167">
        <v>147780</v>
      </c>
      <c r="F27" s="232">
        <v>45673</v>
      </c>
      <c r="G27" s="232"/>
      <c r="H27" s="232">
        <f t="shared" si="0"/>
        <v>193453</v>
      </c>
    </row>
    <row r="28" spans="1:8" ht="14.25" thickBot="1" thickTop="1">
      <c r="A28" s="116"/>
      <c r="B28" s="105" t="s">
        <v>91</v>
      </c>
      <c r="C28" s="168"/>
      <c r="D28" s="116" t="s">
        <v>92</v>
      </c>
      <c r="E28" s="169">
        <f>E13+E18+E25</f>
        <v>650265</v>
      </c>
      <c r="F28" s="169">
        <f>F25+F18+F13</f>
        <v>45673</v>
      </c>
      <c r="G28" s="169">
        <f>G25+G18+G13</f>
        <v>0</v>
      </c>
      <c r="H28" s="233">
        <f>E28+F28-G28</f>
        <v>695938</v>
      </c>
    </row>
    <row r="29" spans="1:8" ht="13.5" thickTop="1">
      <c r="A29" s="170"/>
      <c r="B29" s="170"/>
      <c r="C29" s="171"/>
      <c r="D29" s="170"/>
      <c r="E29" s="172"/>
      <c r="F29" s="172"/>
      <c r="G29" s="172"/>
      <c r="H29" s="234"/>
    </row>
    <row r="30" spans="1:8" ht="12.75">
      <c r="A30" s="170"/>
      <c r="B30" s="170"/>
      <c r="C30" s="171"/>
      <c r="D30" s="170"/>
      <c r="E30" s="172"/>
      <c r="F30" s="172"/>
      <c r="G30" s="172"/>
      <c r="H30" s="173"/>
    </row>
    <row r="31" spans="1:8" ht="12.75">
      <c r="A31" s="170"/>
      <c r="B31" s="170"/>
      <c r="C31" s="171"/>
      <c r="D31" s="170"/>
      <c r="E31" s="172"/>
      <c r="F31" s="172"/>
      <c r="G31" s="172"/>
      <c r="H31" s="173"/>
    </row>
    <row r="32" spans="1:8" ht="12.75">
      <c r="A32" s="170"/>
      <c r="B32" s="170"/>
      <c r="C32" s="171"/>
      <c r="D32" s="170"/>
      <c r="E32" s="172"/>
      <c r="F32" s="172"/>
      <c r="G32" s="172"/>
      <c r="H32" s="173"/>
    </row>
    <row r="33" spans="1:8" ht="12.75">
      <c r="A33" s="170"/>
      <c r="B33" s="170"/>
      <c r="C33" s="171"/>
      <c r="D33" s="170"/>
      <c r="E33" s="172"/>
      <c r="F33" s="172"/>
      <c r="G33" s="172"/>
      <c r="H33" s="173"/>
    </row>
    <row r="34" spans="1:8" ht="12.75">
      <c r="A34" s="170"/>
      <c r="B34" s="170"/>
      <c r="C34" s="171"/>
      <c r="D34" s="170"/>
      <c r="E34" s="172"/>
      <c r="F34" s="172"/>
      <c r="G34" s="172"/>
      <c r="H34" s="173"/>
    </row>
    <row r="35" spans="1:8" ht="12.75">
      <c r="A35" s="170"/>
      <c r="B35" s="170"/>
      <c r="C35" s="171"/>
      <c r="D35" s="170"/>
      <c r="E35" s="172"/>
      <c r="F35" s="172"/>
      <c r="G35" s="172"/>
      <c r="H35" s="173"/>
    </row>
    <row r="36" spans="1:8" ht="12.75">
      <c r="A36" s="170"/>
      <c r="B36" s="170"/>
      <c r="C36" s="171"/>
      <c r="D36" s="170"/>
      <c r="E36" s="172"/>
      <c r="F36" s="172"/>
      <c r="G36" s="172"/>
      <c r="H36" s="173"/>
    </row>
    <row r="37" spans="1:8" ht="12.75">
      <c r="A37" s="170"/>
      <c r="B37" s="170"/>
      <c r="C37" s="171"/>
      <c r="D37" s="170"/>
      <c r="E37" s="172"/>
      <c r="F37" s="172"/>
      <c r="G37" s="172"/>
      <c r="H37" s="173"/>
    </row>
    <row r="38" spans="1:8" ht="12.75">
      <c r="A38" s="170"/>
      <c r="B38" s="170"/>
      <c r="C38" s="171"/>
      <c r="D38" s="170"/>
      <c r="E38" s="172"/>
      <c r="F38" s="172"/>
      <c r="G38" s="172"/>
      <c r="H38" s="173"/>
    </row>
    <row r="39" spans="1:8" ht="12.75">
      <c r="A39" s="170"/>
      <c r="B39" s="170"/>
      <c r="C39" s="171"/>
      <c r="D39" s="170"/>
      <c r="E39" s="172"/>
      <c r="F39" s="172"/>
      <c r="G39" s="172"/>
      <c r="H39" s="173"/>
    </row>
    <row r="40" spans="1:8" ht="12.75">
      <c r="A40" s="170"/>
      <c r="B40" s="170"/>
      <c r="C40" s="171"/>
      <c r="D40" s="170"/>
      <c r="E40" s="172"/>
      <c r="F40" s="172"/>
      <c r="G40" s="172"/>
      <c r="H40" s="173"/>
    </row>
    <row r="41" spans="1:8" ht="12.75">
      <c r="A41" s="170"/>
      <c r="B41" s="170"/>
      <c r="C41" s="171"/>
      <c r="D41" s="170"/>
      <c r="E41" s="172"/>
      <c r="F41" s="172"/>
      <c r="G41" s="172"/>
      <c r="H41" s="173"/>
    </row>
    <row r="42" spans="1:8" ht="12.75">
      <c r="A42" s="170"/>
      <c r="B42" s="170"/>
      <c r="C42" s="171"/>
      <c r="D42" s="170"/>
      <c r="E42" s="172"/>
      <c r="F42" s="172"/>
      <c r="G42" s="172"/>
      <c r="H42" s="173"/>
    </row>
    <row r="43" spans="7:8" ht="12.75">
      <c r="G43" s="98" t="s">
        <v>123</v>
      </c>
      <c r="H43" s="98"/>
    </row>
    <row r="44" spans="7:8" ht="12.75">
      <c r="G44" s="98" t="s">
        <v>56</v>
      </c>
      <c r="H44" s="98"/>
    </row>
    <row r="45" spans="7:8" ht="12.75">
      <c r="G45" s="98" t="s">
        <v>1</v>
      </c>
      <c r="H45" s="98"/>
    </row>
    <row r="46" spans="7:8" ht="12.75">
      <c r="G46" s="98" t="s">
        <v>57</v>
      </c>
      <c r="H46" s="98"/>
    </row>
    <row r="47" spans="7:8" ht="12.75">
      <c r="G47" s="98" t="s">
        <v>2</v>
      </c>
      <c r="H47" s="98"/>
    </row>
    <row r="48" spans="7:8" ht="12.75">
      <c r="G48" s="98" t="s">
        <v>79</v>
      </c>
      <c r="H48" s="98"/>
    </row>
    <row r="49" spans="7:8" ht="12.75">
      <c r="G49" s="317" t="s">
        <v>3</v>
      </c>
      <c r="H49" s="317"/>
    </row>
    <row r="50" spans="1:8" ht="15.75">
      <c r="A50" s="318" t="s">
        <v>124</v>
      </c>
      <c r="B50" s="318"/>
      <c r="C50" s="318"/>
      <c r="D50" s="318"/>
      <c r="E50" s="318"/>
      <c r="F50" s="318"/>
      <c r="G50" s="318"/>
      <c r="H50" s="318"/>
    </row>
    <row r="51" spans="1:5" ht="15.75">
      <c r="A51" s="157"/>
      <c r="B51" s="157"/>
      <c r="C51" s="158"/>
      <c r="D51" s="159"/>
      <c r="E51" s="158"/>
    </row>
    <row r="52" spans="1:8" ht="26.25" thickBot="1">
      <c r="A52" s="93" t="s">
        <v>7</v>
      </c>
      <c r="B52" s="93" t="s">
        <v>8</v>
      </c>
      <c r="C52" s="93" t="s">
        <v>9</v>
      </c>
      <c r="D52" s="93" t="s">
        <v>32</v>
      </c>
      <c r="E52" s="93" t="s">
        <v>82</v>
      </c>
      <c r="F52" s="46" t="s">
        <v>12</v>
      </c>
      <c r="G52" s="46" t="s">
        <v>13</v>
      </c>
      <c r="H52" s="46" t="s">
        <v>14</v>
      </c>
    </row>
    <row r="53" spans="1:8" ht="14.25" thickBot="1" thickTop="1">
      <c r="A53" s="10">
        <v>801</v>
      </c>
      <c r="B53" s="263" t="s">
        <v>18</v>
      </c>
      <c r="C53" s="264"/>
      <c r="D53" s="275"/>
      <c r="E53" s="54">
        <f>E54+E56</f>
        <v>95604</v>
      </c>
      <c r="F53" s="54">
        <f>F54+F56</f>
        <v>0</v>
      </c>
      <c r="G53" s="54">
        <f aca="true" t="shared" si="2" ref="E53:G54">G54</f>
        <v>0</v>
      </c>
      <c r="H53" s="54">
        <f aca="true" t="shared" si="3" ref="H53:H74">E53+F53-G53</f>
        <v>95604</v>
      </c>
    </row>
    <row r="54" spans="1:8" ht="13.5" thickTop="1">
      <c r="A54" s="88"/>
      <c r="B54" s="55">
        <v>80101</v>
      </c>
      <c r="C54" s="270" t="s">
        <v>117</v>
      </c>
      <c r="D54" s="271"/>
      <c r="E54" s="208">
        <f t="shared" si="2"/>
        <v>35604</v>
      </c>
      <c r="F54" s="208">
        <f t="shared" si="2"/>
        <v>0</v>
      </c>
      <c r="G54" s="208">
        <f t="shared" si="2"/>
        <v>0</v>
      </c>
      <c r="H54" s="208">
        <f t="shared" si="3"/>
        <v>35604</v>
      </c>
    </row>
    <row r="55" spans="1:8" ht="27.75" customHeight="1">
      <c r="A55" s="311"/>
      <c r="B55" s="46"/>
      <c r="C55" s="68">
        <v>4010</v>
      </c>
      <c r="D55" s="53" t="s">
        <v>101</v>
      </c>
      <c r="E55" s="226">
        <v>35604</v>
      </c>
      <c r="F55" s="226">
        <v>0</v>
      </c>
      <c r="G55" s="226"/>
      <c r="H55" s="226">
        <f t="shared" si="3"/>
        <v>35604</v>
      </c>
    </row>
    <row r="56" spans="1:8" ht="12.75">
      <c r="A56" s="314"/>
      <c r="B56" s="13">
        <v>80195</v>
      </c>
      <c r="C56" s="308" t="s">
        <v>19</v>
      </c>
      <c r="D56" s="326"/>
      <c r="E56" s="63">
        <f>E57</f>
        <v>60000</v>
      </c>
      <c r="F56" s="63">
        <f>F57</f>
        <v>0</v>
      </c>
      <c r="G56" s="63">
        <f>G57</f>
        <v>0</v>
      </c>
      <c r="H56" s="63">
        <f>E56+F56-G56</f>
        <v>60000</v>
      </c>
    </row>
    <row r="57" spans="1:8" ht="13.5" customHeight="1" thickBot="1">
      <c r="A57" s="325"/>
      <c r="B57" s="93"/>
      <c r="C57" s="114">
        <v>4300</v>
      </c>
      <c r="D57" s="23" t="s">
        <v>42</v>
      </c>
      <c r="E57" s="74">
        <v>60000</v>
      </c>
      <c r="F57" s="188">
        <v>0</v>
      </c>
      <c r="G57" s="188"/>
      <c r="H57" s="188">
        <f>E57+F57-G57</f>
        <v>60000</v>
      </c>
    </row>
    <row r="58" spans="1:8" ht="14.25" thickBot="1" thickTop="1">
      <c r="A58" s="140">
        <v>852</v>
      </c>
      <c r="B58" s="309" t="s">
        <v>22</v>
      </c>
      <c r="C58" s="274"/>
      <c r="D58" s="327"/>
      <c r="E58" s="174">
        <f>E59+E61+E67</f>
        <v>406881</v>
      </c>
      <c r="F58" s="235">
        <f>F59+F61+F67</f>
        <v>0</v>
      </c>
      <c r="G58" s="236">
        <f>G59+G61+G67</f>
        <v>0</v>
      </c>
      <c r="H58" s="237">
        <f t="shared" si="3"/>
        <v>406881</v>
      </c>
    </row>
    <row r="59" spans="1:8" ht="13.5" thickTop="1">
      <c r="A59" s="310"/>
      <c r="B59" s="12">
        <v>85214</v>
      </c>
      <c r="C59" s="270" t="s">
        <v>90</v>
      </c>
      <c r="D59" s="271"/>
      <c r="E59" s="56">
        <f>E60</f>
        <v>90700</v>
      </c>
      <c r="F59" s="238"/>
      <c r="G59" s="238"/>
      <c r="H59" s="239">
        <f t="shared" si="3"/>
        <v>90700</v>
      </c>
    </row>
    <row r="60" spans="1:8" ht="15" customHeight="1">
      <c r="A60" s="311"/>
      <c r="B60" s="68"/>
      <c r="C60" s="14">
        <v>3110</v>
      </c>
      <c r="D60" s="149" t="s">
        <v>49</v>
      </c>
      <c r="E60" s="60">
        <v>90700</v>
      </c>
      <c r="F60" s="240"/>
      <c r="G60" s="240"/>
      <c r="H60" s="241">
        <f t="shared" si="3"/>
        <v>90700</v>
      </c>
    </row>
    <row r="61" spans="1:8" ht="12.75">
      <c r="A61" s="311"/>
      <c r="B61" s="20">
        <v>85219</v>
      </c>
      <c r="C61" s="269" t="s">
        <v>47</v>
      </c>
      <c r="D61" s="192"/>
      <c r="E61" s="56">
        <f>E62+E63+E64+E65+E66</f>
        <v>127700</v>
      </c>
      <c r="F61" s="242">
        <f>F62+F63+F64+F65+F66</f>
        <v>0</v>
      </c>
      <c r="G61" s="242">
        <f>G62+G63+G64+G65+G66</f>
        <v>0</v>
      </c>
      <c r="H61" s="243">
        <f t="shared" si="3"/>
        <v>127700</v>
      </c>
    </row>
    <row r="62" spans="1:8" ht="27.75" customHeight="1">
      <c r="A62" s="26"/>
      <c r="B62" s="65"/>
      <c r="C62" s="14">
        <v>4010</v>
      </c>
      <c r="D62" s="29" t="s">
        <v>101</v>
      </c>
      <c r="E62" s="60">
        <v>100200</v>
      </c>
      <c r="F62" s="203">
        <v>0</v>
      </c>
      <c r="G62" s="195"/>
      <c r="H62" s="217">
        <f t="shared" si="3"/>
        <v>100200</v>
      </c>
    </row>
    <row r="63" spans="1:8" ht="26.25" customHeight="1">
      <c r="A63" s="26"/>
      <c r="B63" s="65"/>
      <c r="C63" s="150">
        <v>4040</v>
      </c>
      <c r="D63" s="29" t="s">
        <v>97</v>
      </c>
      <c r="E63" s="60">
        <v>7700</v>
      </c>
      <c r="F63" s="195"/>
      <c r="G63" s="195"/>
      <c r="H63" s="217">
        <f t="shared" si="3"/>
        <v>7700</v>
      </c>
    </row>
    <row r="64" spans="1:8" ht="27" customHeight="1">
      <c r="A64" s="26"/>
      <c r="B64" s="65"/>
      <c r="C64" s="150">
        <v>4110</v>
      </c>
      <c r="D64" s="29" t="s">
        <v>125</v>
      </c>
      <c r="E64" s="60">
        <v>15200</v>
      </c>
      <c r="F64" s="195"/>
      <c r="G64" s="195"/>
      <c r="H64" s="217">
        <f t="shared" si="3"/>
        <v>15200</v>
      </c>
    </row>
    <row r="65" spans="1:8" ht="14.25" customHeight="1">
      <c r="A65" s="26"/>
      <c r="B65" s="65"/>
      <c r="C65" s="150">
        <v>4120</v>
      </c>
      <c r="D65" s="29" t="s">
        <v>46</v>
      </c>
      <c r="E65" s="60">
        <v>2200</v>
      </c>
      <c r="F65" s="195"/>
      <c r="G65" s="195"/>
      <c r="H65" s="217">
        <f t="shared" si="3"/>
        <v>2200</v>
      </c>
    </row>
    <row r="66" spans="1:8" ht="29.25" customHeight="1">
      <c r="A66" s="26"/>
      <c r="B66" s="65"/>
      <c r="C66" s="150">
        <v>4440</v>
      </c>
      <c r="D66" s="29" t="s">
        <v>126</v>
      </c>
      <c r="E66" s="60">
        <v>2400</v>
      </c>
      <c r="F66" s="195"/>
      <c r="G66" s="195"/>
      <c r="H66" s="217">
        <f t="shared" si="3"/>
        <v>2400</v>
      </c>
    </row>
    <row r="67" spans="1:8" ht="12.75">
      <c r="A67" s="26"/>
      <c r="B67" s="20">
        <v>85295</v>
      </c>
      <c r="C67" s="269" t="s">
        <v>19</v>
      </c>
      <c r="D67" s="192"/>
      <c r="E67" s="64">
        <f>E68+E69</f>
        <v>188481</v>
      </c>
      <c r="F67" s="242">
        <f>F68+F69</f>
        <v>0</v>
      </c>
      <c r="G67" s="242"/>
      <c r="H67" s="243">
        <f t="shared" si="3"/>
        <v>188481</v>
      </c>
    </row>
    <row r="68" spans="1:8" ht="15" customHeight="1">
      <c r="A68" s="26"/>
      <c r="B68" s="77"/>
      <c r="C68" s="68">
        <v>3110</v>
      </c>
      <c r="D68" s="53" t="s">
        <v>110</v>
      </c>
      <c r="E68" s="67">
        <v>164481</v>
      </c>
      <c r="F68" s="196">
        <v>0</v>
      </c>
      <c r="G68" s="196">
        <v>0</v>
      </c>
      <c r="H68" s="244">
        <f t="shared" si="3"/>
        <v>164481</v>
      </c>
    </row>
    <row r="69" spans="1:8" ht="13.5" customHeight="1" thickBot="1">
      <c r="A69" s="26"/>
      <c r="B69" s="51"/>
      <c r="C69" s="68">
        <v>4210</v>
      </c>
      <c r="D69" s="53" t="s">
        <v>40</v>
      </c>
      <c r="E69" s="67">
        <v>24000</v>
      </c>
      <c r="F69" s="196">
        <v>0</v>
      </c>
      <c r="G69" s="196"/>
      <c r="H69" s="244">
        <f t="shared" si="3"/>
        <v>24000</v>
      </c>
    </row>
    <row r="70" spans="1:8" ht="14.25" thickBot="1" thickTop="1">
      <c r="A70" s="116">
        <v>854</v>
      </c>
      <c r="B70" s="328" t="s">
        <v>121</v>
      </c>
      <c r="C70" s="328"/>
      <c r="D70" s="328"/>
      <c r="E70" s="245">
        <f>E71</f>
        <v>147780</v>
      </c>
      <c r="F70" s="245">
        <f>F71</f>
        <v>45673</v>
      </c>
      <c r="G70" s="245">
        <f>G71</f>
        <v>0</v>
      </c>
      <c r="H70" s="85">
        <f t="shared" si="3"/>
        <v>193453</v>
      </c>
    </row>
    <row r="71" spans="1:8" ht="13.5" thickTop="1">
      <c r="A71" s="119"/>
      <c r="B71" s="119">
        <v>85415</v>
      </c>
      <c r="C71" s="298" t="s">
        <v>122</v>
      </c>
      <c r="D71" s="299"/>
      <c r="E71" s="246">
        <f>E72+E73</f>
        <v>147780</v>
      </c>
      <c r="F71" s="246">
        <f>F72+F73</f>
        <v>45673</v>
      </c>
      <c r="G71" s="246">
        <f>G72</f>
        <v>0</v>
      </c>
      <c r="H71" s="162">
        <f t="shared" si="3"/>
        <v>193453</v>
      </c>
    </row>
    <row r="72" spans="1:8" ht="28.5" customHeight="1">
      <c r="A72" s="163"/>
      <c r="B72" s="163"/>
      <c r="C72" s="123">
        <v>3240</v>
      </c>
      <c r="D72" s="53" t="s">
        <v>70</v>
      </c>
      <c r="E72" s="247">
        <v>124000</v>
      </c>
      <c r="F72" s="130">
        <v>45673</v>
      </c>
      <c r="G72" s="130"/>
      <c r="H72" s="130">
        <f t="shared" si="3"/>
        <v>169673</v>
      </c>
    </row>
    <row r="73" spans="1:8" ht="15.75" customHeight="1" thickBot="1">
      <c r="A73" s="175"/>
      <c r="B73" s="176"/>
      <c r="C73" s="111">
        <v>3260</v>
      </c>
      <c r="D73" s="23" t="s">
        <v>52</v>
      </c>
      <c r="E73" s="167">
        <v>23780</v>
      </c>
      <c r="F73" s="232">
        <v>0</v>
      </c>
      <c r="G73" s="232"/>
      <c r="H73" s="232">
        <f>E73+F73-G73</f>
        <v>23780</v>
      </c>
    </row>
    <row r="74" spans="1:8" ht="14.25" thickBot="1" thickTop="1">
      <c r="A74" s="177"/>
      <c r="B74" s="309" t="s">
        <v>26</v>
      </c>
      <c r="C74" s="274"/>
      <c r="D74" s="274"/>
      <c r="E74" s="174">
        <f>E53+E58+E70</f>
        <v>650265</v>
      </c>
      <c r="F74" s="174">
        <f>F53+F58+F70</f>
        <v>45673</v>
      </c>
      <c r="G74" s="174">
        <f>G53+G58+G70</f>
        <v>0</v>
      </c>
      <c r="H74" s="233">
        <f t="shared" si="3"/>
        <v>695938</v>
      </c>
    </row>
    <row r="75" spans="5:8" ht="13.5" thickTop="1">
      <c r="E75" s="206"/>
      <c r="F75" s="206"/>
      <c r="G75" s="206"/>
      <c r="H75" s="206"/>
    </row>
  </sheetData>
  <mergeCells count="32">
    <mergeCell ref="C67:D67"/>
    <mergeCell ref="B70:D70"/>
    <mergeCell ref="C71:D71"/>
    <mergeCell ref="B74:D74"/>
    <mergeCell ref="B58:D58"/>
    <mergeCell ref="A59:A61"/>
    <mergeCell ref="C59:D59"/>
    <mergeCell ref="C61:D61"/>
    <mergeCell ref="B53:D53"/>
    <mergeCell ref="C54:D54"/>
    <mergeCell ref="A55:A57"/>
    <mergeCell ref="C56:D56"/>
    <mergeCell ref="B25:D25"/>
    <mergeCell ref="C26:D26"/>
    <mergeCell ref="G49:H49"/>
    <mergeCell ref="A50:H50"/>
    <mergeCell ref="B18:D18"/>
    <mergeCell ref="C19:D19"/>
    <mergeCell ref="C21:D21"/>
    <mergeCell ref="C23:D23"/>
    <mergeCell ref="A10:H10"/>
    <mergeCell ref="B13:D13"/>
    <mergeCell ref="C14:D14"/>
    <mergeCell ref="C16:D16"/>
    <mergeCell ref="D6:E6"/>
    <mergeCell ref="D7:E7"/>
    <mergeCell ref="G7:H7"/>
    <mergeCell ref="A9:H9"/>
    <mergeCell ref="D2:E2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Monika Siwinska</cp:lastModifiedBy>
  <cp:lastPrinted>2007-10-22T07:04:02Z</cp:lastPrinted>
  <dcterms:created xsi:type="dcterms:W3CDTF">2007-10-15T07:42:59Z</dcterms:created>
  <dcterms:modified xsi:type="dcterms:W3CDTF">2007-10-22T07:04:22Z</dcterms:modified>
  <cp:category/>
  <cp:version/>
  <cp:contentType/>
  <cp:contentStatus/>
</cp:coreProperties>
</file>