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ZAŁĄCZNIK 1,2" sheetId="1" r:id="rId1"/>
    <sheet name="załącznik 4,5" sheetId="2" r:id="rId2"/>
    <sheet name="załącznik 7,8" sheetId="3" r:id="rId3"/>
  </sheets>
  <definedNames/>
  <calcPr fullCalcOnLoad="1"/>
</workbook>
</file>

<file path=xl/sharedStrings.xml><?xml version="1.0" encoding="utf-8"?>
<sst xmlns="http://schemas.openxmlformats.org/spreadsheetml/2006/main" count="252" uniqueCount="122">
  <si>
    <t>Załącznik Nr 1</t>
  </si>
  <si>
    <t xml:space="preserve">Wójta Gminy Chełmża </t>
  </si>
  <si>
    <t xml:space="preserve">w sprawie zmiany budżetu </t>
  </si>
  <si>
    <t xml:space="preserve"> </t>
  </si>
  <si>
    <t xml:space="preserve">Plan dochodów </t>
  </si>
  <si>
    <t>Dz.</t>
  </si>
  <si>
    <t>Rozdz.</t>
  </si>
  <si>
    <t>§</t>
  </si>
  <si>
    <t>ŹRÓDŁO DOCHODÓW</t>
  </si>
  <si>
    <t xml:space="preserve">Zwiększenie </t>
  </si>
  <si>
    <t xml:space="preserve">Zmniejszenie </t>
  </si>
  <si>
    <t xml:space="preserve">Plan po zmianie </t>
  </si>
  <si>
    <t>010</t>
  </si>
  <si>
    <t xml:space="preserve">Pozostała działalność </t>
  </si>
  <si>
    <t>Dotacje celowe otrzymane z budżetu państwa na realizację zadań bieżących z zakresu administracji rządowej oraz innych zadań zleconych gminie ustawami</t>
  </si>
  <si>
    <t xml:space="preserve">Dotacje celowe otrzymane z budżetu państwa na realizację własnych zadań bieżących gmin </t>
  </si>
  <si>
    <t>POMOC SPOŁECZNA</t>
  </si>
  <si>
    <t xml:space="preserve">Zasiłki i pomoc w naturze oraz składki na ubezpieczenia emerytalne i rentowe </t>
  </si>
  <si>
    <t>OGÓŁEM :</t>
  </si>
  <si>
    <t xml:space="preserve">OGÓŁEM DOCHODY : </t>
  </si>
  <si>
    <t>Załącznik Nr 2</t>
  </si>
  <si>
    <t>Plan wydatków</t>
  </si>
  <si>
    <t>Treść</t>
  </si>
  <si>
    <t>Plan na   2007 r</t>
  </si>
  <si>
    <t>ROLNICTWO I ŁOWIECTWO</t>
  </si>
  <si>
    <t xml:space="preserve">Zakup usług pozostałych </t>
  </si>
  <si>
    <t>Zakup usług pozostałych</t>
  </si>
  <si>
    <t>Zakup materiałów i wyposażenia</t>
  </si>
  <si>
    <t>ADMINISTRACJA PUBLICZNA</t>
  </si>
  <si>
    <t xml:space="preserve">Szkolenie pracowników niebędących członkami korpusu służby cywilnej </t>
  </si>
  <si>
    <t xml:space="preserve">Zakup akcesoriów komputerowych, w tym programów i licencji </t>
  </si>
  <si>
    <t>Zakup usług zdrowotnych</t>
  </si>
  <si>
    <t>OŚWIATA  I  WYCHOWANIE</t>
  </si>
  <si>
    <t>Szkoły podstawowe</t>
  </si>
  <si>
    <t xml:space="preserve">Zakup pomocy naukowych </t>
  </si>
  <si>
    <t xml:space="preserve">Krajowe podróże służbowe </t>
  </si>
  <si>
    <t xml:space="preserve">Gimnazja </t>
  </si>
  <si>
    <t xml:space="preserve">Zakup materiałów papierniczych do sprzętu drukarskiego i urządzeń kserograficznych </t>
  </si>
  <si>
    <t xml:space="preserve">Świadczenia rodzinne, zaliczka alimentacyjna oraz składki na ubezpieczenia emerytalne i rentowe z ubezpieczenia społecznego </t>
  </si>
  <si>
    <t>KULTURA FIZYCZNA I SPORT</t>
  </si>
  <si>
    <t xml:space="preserve">OGÓŁEM WYDATKI : </t>
  </si>
  <si>
    <t>do Zarządzenia Nr 14/08</t>
  </si>
  <si>
    <t xml:space="preserve">z dnia 10 marca 2008r. </t>
  </si>
  <si>
    <t>Gminy na rok 2008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</si>
  <si>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</si>
  <si>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</si>
  <si>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(prowadzenie i aktualizacja stałego rejestru wyborców)</t>
  </si>
  <si>
    <t xml:space="preserve">Składki na ubezpieczenie zdrowotne opłacane za osoby pobierające niektóre świadczenia z pomocy społecznej oraz niektóre świadczenia rodzinne </t>
  </si>
  <si>
    <t xml:space="preserve">Dotacje celowe otrzymane z budżetu państwa na realizację własnych zadań bieżących gmin Program "Posiłek dla potrzebujących" </t>
  </si>
  <si>
    <t>OGÓŁEM:</t>
  </si>
  <si>
    <t xml:space="preserve">Gminy na rok 2008. </t>
  </si>
  <si>
    <t>01008</t>
  </si>
  <si>
    <t xml:space="preserve">Melioracje wodne </t>
  </si>
  <si>
    <t xml:space="preserve">Zakup materiałów i wyposażenia </t>
  </si>
  <si>
    <r>
      <t xml:space="preserve">Promocja jednostek samorządu terytorialnego </t>
    </r>
    <r>
      <rPr>
        <sz val="10"/>
        <rFont val="Times New Roman"/>
        <family val="1"/>
      </rPr>
      <t>(w tym: przygotowanie materiałów do wydania monografii o Gminie Chełmża - 10.000)</t>
    </r>
  </si>
  <si>
    <t>Wynagrodzenia osobowe pracowników (w tym nagrody organu prowadzącego)</t>
  </si>
  <si>
    <t>4170</t>
  </si>
  <si>
    <t>Wynagrodzenia bezosobowe</t>
  </si>
  <si>
    <t>Zakup materiałów i wyposażenia (w tym : konkursy szkolne 4.500)</t>
  </si>
  <si>
    <t xml:space="preserve">Dowożenie uczniów do szkół </t>
  </si>
  <si>
    <r>
      <t xml:space="preserve">Pozostała działalność w tym : </t>
    </r>
    <r>
      <rPr>
        <sz val="10"/>
        <rFont val="Times New Roman"/>
        <family val="1"/>
      </rPr>
      <t>sport szkolny + Koordynator - 14.000, edukacja ekologiczna dzieci i młodzieży z terenu Gminy Chełmża -8.000, ZFŚS 36.000, koszty przygotowania zawodowego 41.500, zakup akcesorii odblaskowych dla uczniów -3.000, usługi pedagoga -20.000)</t>
    </r>
  </si>
  <si>
    <t xml:space="preserve">Świadczenia społeczne </t>
  </si>
  <si>
    <t>Dodatkowe wynagrodzenie roczne</t>
  </si>
  <si>
    <t xml:space="preserve">Opłaty czynszowe za pomieszczenia biurowe </t>
  </si>
  <si>
    <t>Odsetki do dotacji</t>
  </si>
  <si>
    <t xml:space="preserve">Składki na ubezpieczenia zdrowotne opłacane za osoby pobierające niektóre świadczenia z pomocy społecznej oraz niektóre świadczenia rodzinne </t>
  </si>
  <si>
    <t>Zakup świadczeń zdrowotnych dla osób nie objętych obowiązkiem ubezpieczenia zdrowotnego</t>
  </si>
  <si>
    <t xml:space="preserve">Różne opłaty i składki </t>
  </si>
  <si>
    <t>Świadczenia społeczne (środki wł.- dożywianie 30.000)</t>
  </si>
  <si>
    <t>EDUKACYJNA  OPIEKA  WYCHOWAWCZA</t>
  </si>
  <si>
    <t xml:space="preserve">Pomoc materialna dla uczniów </t>
  </si>
  <si>
    <t xml:space="preserve">Stypendia oraz inne formy pomocy dla uczniów </t>
  </si>
  <si>
    <t>Pozostała działalność w tym: sport gminny 16.000</t>
  </si>
  <si>
    <t xml:space="preserve">ODRĘBNYMI USTAWAMI W 2008 ROKU </t>
  </si>
  <si>
    <t xml:space="preserve">Plan na 2008 rok </t>
  </si>
  <si>
    <t>Urzędy Wojewódzkie</t>
  </si>
  <si>
    <t>Dotacje celowe otrzymane z budżetu państwa na realizację zadań bieżących z zakresu administracji rządowej oraz innych zadań zleconych gminom ustawami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</si>
  <si>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</si>
  <si>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</si>
  <si>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 xml:space="preserve">                                                    </t>
  </si>
  <si>
    <t xml:space="preserve">                          OGÓŁEM</t>
  </si>
  <si>
    <t>Plan na 2008 rok</t>
  </si>
  <si>
    <t xml:space="preserve"> DOCHODY ZWIĄZANE Z REALIZACJĄ ZADAŃ Z ZAKRESU ADMINISTRACJRZĄDOWEJ I INNYCH ZADAŃ ZLECONYCH </t>
  </si>
  <si>
    <t xml:space="preserve">   ODRĘBNYMI USTAWAMI W 2008 ROKU </t>
  </si>
  <si>
    <t xml:space="preserve">                                                          Załącznik nr 4</t>
  </si>
  <si>
    <t>Załącznik Nr 5</t>
  </si>
  <si>
    <t>Zakup usług obejmujących tłumaczenia</t>
  </si>
  <si>
    <t>Szkolenia pracowników</t>
  </si>
  <si>
    <t>Świadczenia społeczne (zadanie dotowane 213.000; zadania własne 30.000)</t>
  </si>
  <si>
    <t>Wynagrodzenia osobowe pracowników</t>
  </si>
  <si>
    <t xml:space="preserve">Dodatkowe wynagrodzenie roczne </t>
  </si>
  <si>
    <t>Składki na ubezpieczenia społeczne</t>
  </si>
  <si>
    <t>Składki na Fundusz Pracy</t>
  </si>
  <si>
    <t>Odpis na zakładowy fundusz świadczeń socjalnych</t>
  </si>
  <si>
    <t xml:space="preserve">Urzędy naczelnych organów władzy państwowej, kontroli i ochrony prawa </t>
  </si>
  <si>
    <t xml:space="preserve">Wynagrodzenia bezosobowe </t>
  </si>
  <si>
    <t>Składki na ubezpieczenia społeczne (od wynagrodzenia 8.100 + od świadczeń rodzinnych 35.000)</t>
  </si>
  <si>
    <t xml:space="preserve">Wynagrodzenia osobowe pracowników </t>
  </si>
  <si>
    <t xml:space="preserve">Dodatkowe wynagrodzenia roczne </t>
  </si>
  <si>
    <t xml:space="preserve">Składki na PFRON </t>
  </si>
  <si>
    <t xml:space="preserve">Zakup akcesoriów komputerowych w tym programów i licencji </t>
  </si>
  <si>
    <t xml:space="preserve">Zakup świadczeń zdrowotnych dla osób nie objętych obowiązkiem ubezpieczenia zdrowotnego </t>
  </si>
  <si>
    <t>Świadczenia społeczne</t>
  </si>
  <si>
    <t xml:space="preserve">                            WYDATKI ZWIĄZANE Z REALIZACJĄ ZADAŃ Z  ZAKRESU ADMINISTRACJI RZĄDOWEJ I INNYCH ZADAŃ ZLECONYCH </t>
  </si>
  <si>
    <t>Załącznik Nr 7</t>
  </si>
  <si>
    <t xml:space="preserve">DOTACJE CELOWE OTRZYMANE Z BUDŻETU PAŃSTWA </t>
  </si>
  <si>
    <t xml:space="preserve">NA REALIZACJĘ WŁASNYCH ZADAŃ W 2008 ROKU </t>
  </si>
  <si>
    <t xml:space="preserve">OŚWIATA I WYCHOWANIE </t>
  </si>
  <si>
    <t xml:space="preserve">POMOC SPOŁECZNA </t>
  </si>
  <si>
    <t xml:space="preserve">Ośrodki pomocy społecznej </t>
  </si>
  <si>
    <t>Pozostałe podatki na rzecz budżetów jednostek samorządu terytorialnego</t>
  </si>
  <si>
    <t>Załącznik Nr 8</t>
  </si>
  <si>
    <t>WYDATKI ZWIĄZANE Z REALIZACJĄ ZADAŃ WŁASNYCH DOTOWANYCH Z BUDŻETU PAŃSTWA NA 2008 ROK</t>
  </si>
  <si>
    <t xml:space="preserve">Składki na ubezpieczenia społeczne </t>
  </si>
  <si>
    <t xml:space="preserve">Składki na Fundusz Pracy </t>
  </si>
  <si>
    <t xml:space="preserve">Odpisy na zakładowy fundusz świadczeń socjalnych </t>
  </si>
  <si>
    <t>2030</t>
  </si>
  <si>
    <t>GOSPODARKA MIESZKANIOWA</t>
  </si>
  <si>
    <r>
      <t xml:space="preserve">Gospodarka gruntami i nieruchomościami w tym: </t>
    </r>
    <r>
      <rPr>
        <sz val="10"/>
        <rFont val="Times New Roman"/>
        <family val="1"/>
      </rPr>
      <t>remont pałacu Mirakowo 50.000; remont mieszkania Zelgno 50.000; zakup oleju 30.000; wykonanie inwentaryzacji architektoniczno - konstrukcyjna 10.000; utrzymanie Zalesia 14.000; rozgraniczenia i podziały 49.000</t>
    </r>
  </si>
  <si>
    <t>Koszty postępowania sądowego i prokuratorskiego</t>
  </si>
  <si>
    <t xml:space="preserve">budżetowych na 2008 rok. </t>
  </si>
  <si>
    <t>budżetowych  na 2008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</si>
</sst>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</numFmts>
  <fonts count="9">
    <font>
      <sz val="10"/>
      <name val="Arial CE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vertical="top" wrapText="1"/>
    </xf>
    <xf numFmtId="3" fontId="3" fillId="0" borderId="9" xfId="0" applyNumberFormat="1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vertical="top" wrapText="1"/>
    </xf>
    <xf numFmtId="3" fontId="2" fillId="0" borderId="6" xfId="0" applyNumberFormat="1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vertical="top" wrapText="1"/>
    </xf>
    <xf numFmtId="3" fontId="3" fillId="0" borderId="9" xfId="0" applyNumberFormat="1" applyFont="1" applyFill="1" applyBorder="1" applyAlignment="1">
      <alignment horizontal="right" vertical="top" wrapText="1"/>
    </xf>
    <xf numFmtId="164" fontId="3" fillId="0" borderId="9" xfId="15" applyNumberFormat="1" applyFont="1" applyFill="1" applyBorder="1" applyAlignment="1">
      <alignment horizontal="right" vertical="top" wrapText="1"/>
    </xf>
    <xf numFmtId="3" fontId="3" fillId="0" borderId="8" xfId="0" applyNumberFormat="1" applyFont="1" applyFill="1" applyBorder="1" applyAlignment="1">
      <alignment horizontal="right" vertical="top" wrapText="1"/>
    </xf>
    <xf numFmtId="164" fontId="3" fillId="0" borderId="8" xfId="15" applyNumberFormat="1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164" fontId="2" fillId="0" borderId="4" xfId="15" applyNumberFormat="1" applyFont="1" applyFill="1" applyBorder="1" applyAlignment="1">
      <alignment horizontal="right" vertical="top" wrapText="1"/>
    </xf>
    <xf numFmtId="0" fontId="0" fillId="0" borderId="4" xfId="0" applyFont="1" applyBorder="1" applyAlignment="1">
      <alignment vertical="top"/>
    </xf>
    <xf numFmtId="164" fontId="2" fillId="0" borderId="4" xfId="15" applyNumberFormat="1" applyFont="1" applyBorder="1" applyAlignment="1">
      <alignment horizontal="right" vertical="top"/>
    </xf>
    <xf numFmtId="3" fontId="2" fillId="0" borderId="21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0" fontId="2" fillId="0" borderId="16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right" vertical="top"/>
    </xf>
    <xf numFmtId="0" fontId="3" fillId="0" borderId="8" xfId="0" applyFont="1" applyBorder="1" applyAlignment="1">
      <alignment vertical="top"/>
    </xf>
    <xf numFmtId="3" fontId="2" fillId="0" borderId="8" xfId="0" applyNumberFormat="1" applyFont="1" applyBorder="1" applyAlignment="1">
      <alignment vertical="top"/>
    </xf>
    <xf numFmtId="0" fontId="3" fillId="0" borderId="1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3" fontId="2" fillId="0" borderId="11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right" vertical="top" wrapText="1"/>
    </xf>
    <xf numFmtId="0" fontId="3" fillId="0" borderId="9" xfId="0" applyFont="1" applyBorder="1" applyAlignment="1">
      <alignment vertical="top"/>
    </xf>
    <xf numFmtId="3" fontId="3" fillId="0" borderId="8" xfId="0" applyNumberFormat="1" applyFont="1" applyBorder="1" applyAlignment="1">
      <alignment vertical="top"/>
    </xf>
    <xf numFmtId="164" fontId="3" fillId="0" borderId="9" xfId="0" applyNumberFormat="1" applyFont="1" applyBorder="1" applyAlignment="1">
      <alignment vertical="top"/>
    </xf>
    <xf numFmtId="164" fontId="3" fillId="0" borderId="9" xfId="0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right" vertical="top"/>
    </xf>
    <xf numFmtId="0" fontId="2" fillId="0" borderId="9" xfId="0" applyFont="1" applyFill="1" applyBorder="1" applyAlignment="1">
      <alignment horizontal="center" vertical="top" wrapText="1"/>
    </xf>
    <xf numFmtId="3" fontId="3" fillId="0" borderId="9" xfId="0" applyNumberFormat="1" applyFont="1" applyBorder="1" applyAlignment="1">
      <alignment vertical="top"/>
    </xf>
    <xf numFmtId="3" fontId="2" fillId="0" borderId="23" xfId="0" applyNumberFormat="1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horizontal="right" vertical="top" wrapText="1"/>
    </xf>
    <xf numFmtId="164" fontId="2" fillId="0" borderId="9" xfId="0" applyNumberFormat="1" applyFont="1" applyBorder="1" applyAlignment="1">
      <alignment vertical="top"/>
    </xf>
    <xf numFmtId="3" fontId="2" fillId="0" borderId="13" xfId="0" applyNumberFormat="1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3" fontId="2" fillId="0" borderId="23" xfId="0" applyNumberFormat="1" applyFont="1" applyFill="1" applyBorder="1" applyAlignment="1">
      <alignment horizontal="right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3" fontId="3" fillId="0" borderId="23" xfId="0" applyNumberFormat="1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3" fontId="2" fillId="0" borderId="21" xfId="0" applyNumberFormat="1" applyFont="1" applyFill="1" applyBorder="1" applyAlignment="1">
      <alignment horizontal="right" vertical="top" wrapText="1"/>
    </xf>
    <xf numFmtId="3" fontId="2" fillId="0" borderId="6" xfId="0" applyNumberFormat="1" applyFont="1" applyBorder="1" applyAlignment="1">
      <alignment vertical="top"/>
    </xf>
    <xf numFmtId="3" fontId="2" fillId="0" borderId="9" xfId="0" applyNumberFormat="1" applyFont="1" applyBorder="1" applyAlignment="1">
      <alignment vertical="top"/>
    </xf>
    <xf numFmtId="3" fontId="2" fillId="0" borderId="11" xfId="0" applyNumberFormat="1" applyFont="1" applyFill="1" applyBorder="1" applyAlignment="1">
      <alignment horizontal="right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3" fontId="3" fillId="0" borderId="18" xfId="0" applyNumberFormat="1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center" vertical="top" wrapText="1"/>
    </xf>
    <xf numFmtId="3" fontId="2" fillId="0" borderId="18" xfId="0" applyNumberFormat="1" applyFont="1" applyFill="1" applyBorder="1" applyAlignment="1">
      <alignment horizontal="right" vertical="top" wrapText="1"/>
    </xf>
    <xf numFmtId="3" fontId="2" fillId="0" borderId="7" xfId="0" applyNumberFormat="1" applyFont="1" applyBorder="1" applyAlignment="1">
      <alignment vertical="top"/>
    </xf>
    <xf numFmtId="164" fontId="2" fillId="0" borderId="6" xfId="0" applyNumberFormat="1" applyFont="1" applyBorder="1" applyAlignment="1">
      <alignment vertical="top"/>
    </xf>
    <xf numFmtId="0" fontId="3" fillId="0" borderId="9" xfId="0" applyFont="1" applyBorder="1" applyAlignment="1">
      <alignment horizontal="right" vertical="top"/>
    </xf>
    <xf numFmtId="165" fontId="3" fillId="0" borderId="9" xfId="0" applyNumberFormat="1" applyFont="1" applyBorder="1" applyAlignment="1">
      <alignment horizontal="right" vertical="top"/>
    </xf>
    <xf numFmtId="165" fontId="3" fillId="0" borderId="9" xfId="0" applyNumberFormat="1" applyFont="1" applyBorder="1" applyAlignment="1">
      <alignment vertical="top"/>
    </xf>
    <xf numFmtId="0" fontId="3" fillId="0" borderId="16" xfId="0" applyFont="1" applyFill="1" applyBorder="1" applyAlignment="1">
      <alignment horizontal="center" vertical="top" wrapText="1"/>
    </xf>
    <xf numFmtId="3" fontId="3" fillId="0" borderId="23" xfId="0" applyNumberFormat="1" applyFont="1" applyFill="1" applyBorder="1" applyAlignment="1">
      <alignment horizontal="right" vertical="top" wrapText="1"/>
    </xf>
    <xf numFmtId="165" fontId="2" fillId="0" borderId="9" xfId="0" applyNumberFormat="1" applyFont="1" applyBorder="1" applyAlignment="1">
      <alignment vertical="top"/>
    </xf>
    <xf numFmtId="3" fontId="2" fillId="0" borderId="26" xfId="0" applyNumberFormat="1" applyFont="1" applyFill="1" applyBorder="1" applyAlignment="1">
      <alignment horizontal="right" vertical="top" wrapText="1"/>
    </xf>
    <xf numFmtId="0" fontId="2" fillId="0" borderId="27" xfId="0" applyFont="1" applyFill="1" applyBorder="1" applyAlignment="1">
      <alignment vertical="top" wrapText="1"/>
    </xf>
    <xf numFmtId="165" fontId="2" fillId="0" borderId="4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vertical="top"/>
    </xf>
    <xf numFmtId="164" fontId="2" fillId="0" borderId="9" xfId="0" applyNumberFormat="1" applyFont="1" applyBorder="1" applyAlignment="1">
      <alignment horizontal="right" vertical="top"/>
    </xf>
    <xf numFmtId="0" fontId="2" fillId="0" borderId="21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2" fillId="0" borderId="6" xfId="0" applyFont="1" applyFill="1" applyBorder="1" applyAlignment="1">
      <alignment vertical="top"/>
    </xf>
    <xf numFmtId="3" fontId="2" fillId="0" borderId="6" xfId="0" applyNumberFormat="1" applyFont="1" applyFill="1" applyBorder="1" applyAlignment="1">
      <alignment horizontal="right" vertical="top"/>
    </xf>
    <xf numFmtId="0" fontId="2" fillId="0" borderId="5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vertical="top"/>
    </xf>
    <xf numFmtId="0" fontId="2" fillId="0" borderId="2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/>
    </xf>
    <xf numFmtId="0" fontId="3" fillId="0" borderId="8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vertical="top"/>
    </xf>
    <xf numFmtId="0" fontId="3" fillId="0" borderId="29" xfId="0" applyFont="1" applyFill="1" applyBorder="1" applyAlignment="1">
      <alignment horizontal="center" vertical="top"/>
    </xf>
    <xf numFmtId="3" fontId="2" fillId="0" borderId="23" xfId="0" applyNumberFormat="1" applyFont="1" applyFill="1" applyBorder="1" applyAlignment="1">
      <alignment horizontal="right" vertical="top"/>
    </xf>
    <xf numFmtId="3" fontId="3" fillId="0" borderId="18" xfId="0" applyNumberFormat="1" applyFont="1" applyFill="1" applyBorder="1" applyAlignment="1">
      <alignment horizontal="right" vertical="top"/>
    </xf>
    <xf numFmtId="3" fontId="2" fillId="0" borderId="26" xfId="0" applyNumberFormat="1" applyFont="1" applyFill="1" applyBorder="1" applyAlignment="1">
      <alignment horizontal="right" vertical="top"/>
    </xf>
    <xf numFmtId="3" fontId="3" fillId="0" borderId="17" xfId="0" applyNumberFormat="1" applyFont="1" applyFill="1" applyBorder="1" applyAlignment="1">
      <alignment horizontal="right" vertical="top"/>
    </xf>
    <xf numFmtId="3" fontId="2" fillId="0" borderId="21" xfId="0" applyNumberFormat="1" applyFont="1" applyFill="1" applyBorder="1" applyAlignment="1">
      <alignment horizontal="right" vertical="top"/>
    </xf>
    <xf numFmtId="3" fontId="3" fillId="0" borderId="19" xfId="0" applyNumberFormat="1" applyFont="1" applyFill="1" applyBorder="1" applyAlignment="1">
      <alignment horizontal="right" vertical="top"/>
    </xf>
    <xf numFmtId="3" fontId="2" fillId="0" borderId="13" xfId="0" applyNumberFormat="1" applyFont="1" applyFill="1" applyBorder="1" applyAlignment="1">
      <alignment horizontal="right" vertical="top"/>
    </xf>
    <xf numFmtId="3" fontId="3" fillId="0" borderId="23" xfId="0" applyNumberFormat="1" applyFont="1" applyFill="1" applyBorder="1" applyAlignment="1">
      <alignment horizontal="right" vertical="top"/>
    </xf>
    <xf numFmtId="3" fontId="3" fillId="0" borderId="13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3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3" fontId="3" fillId="0" borderId="7" xfId="0" applyNumberFormat="1" applyFont="1" applyFill="1" applyBorder="1" applyAlignment="1">
      <alignment horizontal="right" vertical="top" wrapText="1"/>
    </xf>
    <xf numFmtId="0" fontId="2" fillId="0" borderId="30" xfId="0" applyFont="1" applyFill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horizontal="right" vertical="top" wrapText="1"/>
    </xf>
    <xf numFmtId="3" fontId="2" fillId="0" borderId="8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right" vertical="top" wrapText="1"/>
    </xf>
    <xf numFmtId="3" fontId="3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165" fontId="3" fillId="0" borderId="9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 vertical="top"/>
    </xf>
    <xf numFmtId="165" fontId="2" fillId="0" borderId="8" xfId="0" applyNumberFormat="1" applyFont="1" applyBorder="1" applyAlignment="1">
      <alignment horizontal="right" vertical="top"/>
    </xf>
    <xf numFmtId="3" fontId="3" fillId="0" borderId="7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0" fontId="2" fillId="0" borderId="7" xfId="0" applyFont="1" applyFill="1" applyBorder="1" applyAlignment="1">
      <alignment vertical="top"/>
    </xf>
    <xf numFmtId="164" fontId="2" fillId="0" borderId="21" xfId="15" applyNumberFormat="1" applyFont="1" applyFill="1" applyBorder="1" applyAlignment="1">
      <alignment horizontal="right" vertical="top" wrapText="1"/>
    </xf>
    <xf numFmtId="164" fontId="2" fillId="0" borderId="23" xfId="15" applyNumberFormat="1" applyFont="1" applyFill="1" applyBorder="1" applyAlignment="1">
      <alignment horizontal="right" vertical="top" wrapText="1"/>
    </xf>
    <xf numFmtId="3" fontId="2" fillId="0" borderId="12" xfId="0" applyNumberFormat="1" applyFont="1" applyFill="1" applyBorder="1" applyAlignment="1">
      <alignment horizontal="right" vertical="top"/>
    </xf>
    <xf numFmtId="0" fontId="3" fillId="0" borderId="9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4" fontId="3" fillId="0" borderId="17" xfId="15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/>
    </xf>
    <xf numFmtId="164" fontId="2" fillId="0" borderId="4" xfId="15" applyNumberFormat="1" applyFont="1" applyBorder="1" applyAlignment="1">
      <alignment vertical="top"/>
    </xf>
    <xf numFmtId="164" fontId="3" fillId="0" borderId="6" xfId="0" applyNumberFormat="1" applyFont="1" applyFill="1" applyBorder="1" applyAlignment="1">
      <alignment/>
    </xf>
    <xf numFmtId="164" fontId="3" fillId="0" borderId="8" xfId="0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vertical="top"/>
    </xf>
    <xf numFmtId="165" fontId="3" fillId="0" borderId="6" xfId="0" applyNumberFormat="1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164" fontId="3" fillId="0" borderId="9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164" fontId="3" fillId="0" borderId="6" xfId="0" applyNumberFormat="1" applyFont="1" applyFill="1" applyBorder="1" applyAlignment="1">
      <alignment vertical="top"/>
    </xf>
    <xf numFmtId="165" fontId="3" fillId="0" borderId="9" xfId="0" applyNumberFormat="1" applyFont="1" applyFill="1" applyBorder="1" applyAlignment="1">
      <alignment vertical="top"/>
    </xf>
    <xf numFmtId="165" fontId="3" fillId="0" borderId="9" xfId="0" applyNumberFormat="1" applyFont="1" applyFill="1" applyBorder="1" applyAlignment="1">
      <alignment/>
    </xf>
    <xf numFmtId="165" fontId="2" fillId="0" borderId="9" xfId="0" applyNumberFormat="1" applyFont="1" applyFill="1" applyBorder="1" applyAlignment="1">
      <alignment/>
    </xf>
    <xf numFmtId="165" fontId="2" fillId="0" borderId="8" xfId="0" applyNumberFormat="1" applyFont="1" applyFill="1" applyBorder="1" applyAlignment="1">
      <alignment/>
    </xf>
    <xf numFmtId="165" fontId="2" fillId="0" borderId="4" xfId="0" applyNumberFormat="1" applyFont="1" applyFill="1" applyBorder="1" applyAlignment="1">
      <alignment/>
    </xf>
    <xf numFmtId="164" fontId="3" fillId="0" borderId="18" xfId="15" applyNumberFormat="1" applyFont="1" applyFill="1" applyBorder="1" applyAlignment="1">
      <alignment horizontal="right" vertical="top" wrapText="1"/>
    </xf>
    <xf numFmtId="164" fontId="2" fillId="0" borderId="9" xfId="0" applyNumberFormat="1" applyFont="1" applyFill="1" applyBorder="1" applyAlignment="1">
      <alignment/>
    </xf>
    <xf numFmtId="0" fontId="0" fillId="0" borderId="16" xfId="0" applyBorder="1" applyAlignment="1">
      <alignment/>
    </xf>
    <xf numFmtId="165" fontId="3" fillId="0" borderId="10" xfId="0" applyNumberFormat="1" applyFont="1" applyFill="1" applyBorder="1" applyAlignment="1">
      <alignment/>
    </xf>
    <xf numFmtId="0" fontId="3" fillId="0" borderId="6" xfId="0" applyFont="1" applyBorder="1" applyAlignment="1">
      <alignment vertical="top"/>
    </xf>
    <xf numFmtId="3" fontId="3" fillId="0" borderId="18" xfId="0" applyNumberFormat="1" applyFont="1" applyFill="1" applyBorder="1" applyAlignment="1">
      <alignment horizontal="right" vertical="top"/>
    </xf>
    <xf numFmtId="0" fontId="3" fillId="0" borderId="7" xfId="0" applyFont="1" applyBorder="1" applyAlignment="1">
      <alignment vertical="top"/>
    </xf>
    <xf numFmtId="0" fontId="2" fillId="0" borderId="6" xfId="0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164" fontId="2" fillId="0" borderId="6" xfId="0" applyNumberFormat="1" applyFont="1" applyBorder="1" applyAlignment="1">
      <alignment horizontal="right" vertical="top"/>
    </xf>
    <xf numFmtId="0" fontId="2" fillId="0" borderId="30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3" fontId="3" fillId="0" borderId="17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Border="1" applyAlignment="1">
      <alignment vertical="top"/>
    </xf>
    <xf numFmtId="0" fontId="2" fillId="0" borderId="23" xfId="0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right" vertical="top" wrapText="1"/>
    </xf>
    <xf numFmtId="3" fontId="2" fillId="0" borderId="27" xfId="0" applyNumberFormat="1" applyFont="1" applyFill="1" applyBorder="1" applyAlignment="1">
      <alignment horizontal="right" vertical="top" wrapText="1"/>
    </xf>
    <xf numFmtId="3" fontId="3" fillId="0" borderId="19" xfId="0" applyNumberFormat="1" applyFont="1" applyFill="1" applyBorder="1" applyAlignment="1">
      <alignment horizontal="right" vertical="top" wrapText="1"/>
    </xf>
    <xf numFmtId="165" fontId="3" fillId="0" borderId="5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vertical="top"/>
    </xf>
    <xf numFmtId="165" fontId="3" fillId="0" borderId="10" xfId="0" applyNumberFormat="1" applyFont="1" applyBorder="1" applyAlignment="1">
      <alignment horizontal="right" vertical="top"/>
    </xf>
    <xf numFmtId="0" fontId="3" fillId="0" borderId="23" xfId="0" applyFont="1" applyFill="1" applyBorder="1" applyAlignment="1">
      <alignment horizontal="left" vertical="top" wrapText="1"/>
    </xf>
    <xf numFmtId="165" fontId="2" fillId="0" borderId="6" xfId="0" applyNumberFormat="1" applyFont="1" applyBorder="1" applyAlignment="1">
      <alignment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3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2" fillId="0" borderId="21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30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34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3">
      <selection activeCell="E11" sqref="E11"/>
    </sheetView>
  </sheetViews>
  <sheetFormatPr defaultColWidth="9.00390625" defaultRowHeight="12.75"/>
  <cols>
    <col min="1" max="1" width="4.375" style="0" customWidth="1"/>
    <col min="2" max="2" width="5.75390625" style="0" customWidth="1"/>
    <col min="3" max="3" width="4.375" style="0" customWidth="1"/>
    <col min="4" max="4" width="27.00390625" style="0" customWidth="1"/>
    <col min="5" max="5" width="12.875" style="0" customWidth="1"/>
    <col min="7" max="7" width="10.625" style="0" customWidth="1"/>
    <col min="8" max="8" width="12.75390625" style="0" customWidth="1"/>
  </cols>
  <sheetData>
    <row r="1" spans="7:8" ht="12.75">
      <c r="G1" s="1" t="s">
        <v>0</v>
      </c>
      <c r="H1" s="1"/>
    </row>
    <row r="2" spans="7:8" ht="12.75">
      <c r="G2" s="1" t="s">
        <v>41</v>
      </c>
      <c r="H2" s="1"/>
    </row>
    <row r="3" spans="7:8" ht="12.75">
      <c r="G3" s="1" t="s">
        <v>1</v>
      </c>
      <c r="H3" s="1"/>
    </row>
    <row r="4" spans="7:8" ht="12.75">
      <c r="G4" s="1" t="s">
        <v>42</v>
      </c>
      <c r="H4" s="1"/>
    </row>
    <row r="5" spans="1:8" ht="12.75">
      <c r="A5" s="2"/>
      <c r="B5" s="2"/>
      <c r="C5" s="2"/>
      <c r="D5" s="2"/>
      <c r="E5" s="2"/>
      <c r="F5" s="2"/>
      <c r="G5" s="1" t="s">
        <v>2</v>
      </c>
      <c r="H5" s="1"/>
    </row>
    <row r="6" spans="1:8" ht="12.75">
      <c r="A6" s="3"/>
      <c r="B6" s="3"/>
      <c r="C6" s="4"/>
      <c r="D6" s="5"/>
      <c r="E6" s="6" t="s">
        <v>3</v>
      </c>
      <c r="F6" s="5"/>
      <c r="G6" s="271" t="s">
        <v>43</v>
      </c>
      <c r="H6" s="271"/>
    </row>
    <row r="7" spans="1:8" ht="12.75">
      <c r="A7" s="272" t="s">
        <v>4</v>
      </c>
      <c r="B7" s="272"/>
      <c r="C7" s="272"/>
      <c r="D7" s="272"/>
      <c r="E7" s="272"/>
      <c r="F7" s="272"/>
      <c r="G7" s="272"/>
      <c r="H7" s="272"/>
    </row>
    <row r="8" spans="1:8" ht="12.75">
      <c r="A8" s="272" t="s">
        <v>121</v>
      </c>
      <c r="B8" s="272"/>
      <c r="C8" s="272"/>
      <c r="D8" s="272"/>
      <c r="E8" s="272"/>
      <c r="F8" s="272"/>
      <c r="G8" s="272"/>
      <c r="H8" s="272"/>
    </row>
    <row r="9" spans="1:8" ht="13.5" thickBot="1">
      <c r="A9" s="5"/>
      <c r="B9" s="6"/>
      <c r="C9" s="6"/>
      <c r="D9" s="6"/>
      <c r="E9" s="6"/>
      <c r="F9" s="5"/>
      <c r="G9" s="5"/>
      <c r="H9" s="5"/>
    </row>
    <row r="10" spans="1:8" ht="26.25" thickBot="1">
      <c r="A10" s="7" t="s">
        <v>5</v>
      </c>
      <c r="B10" s="8" t="s">
        <v>6</v>
      </c>
      <c r="C10" s="7" t="s">
        <v>7</v>
      </c>
      <c r="D10" s="8" t="s">
        <v>8</v>
      </c>
      <c r="E10" s="9" t="s">
        <v>81</v>
      </c>
      <c r="F10" s="7" t="s">
        <v>9</v>
      </c>
      <c r="G10" s="7" t="s">
        <v>10</v>
      </c>
      <c r="H10" s="7" t="s">
        <v>11</v>
      </c>
    </row>
    <row r="11" spans="1:8" ht="54.75" customHeight="1" thickBot="1" thickTop="1">
      <c r="A11" s="58">
        <v>751</v>
      </c>
      <c r="B11" s="273" t="s">
        <v>44</v>
      </c>
      <c r="C11" s="273"/>
      <c r="D11" s="273"/>
      <c r="E11" s="62">
        <v>1539</v>
      </c>
      <c r="F11" s="63"/>
      <c r="G11" s="73">
        <f>G12</f>
        <v>127</v>
      </c>
      <c r="H11" s="64">
        <f aca="true" t="shared" si="0" ref="H11:H20">E11+F11-G11</f>
        <v>1412</v>
      </c>
    </row>
    <row r="12" spans="1:8" ht="30" customHeight="1" thickTop="1">
      <c r="A12" s="183"/>
      <c r="B12" s="65">
        <v>75101</v>
      </c>
      <c r="C12" s="279" t="s">
        <v>45</v>
      </c>
      <c r="D12" s="280"/>
      <c r="E12" s="66">
        <f>E13</f>
        <v>1539</v>
      </c>
      <c r="F12" s="67"/>
      <c r="G12" s="74">
        <f>G13</f>
        <v>127</v>
      </c>
      <c r="H12" s="68">
        <f t="shared" si="0"/>
        <v>1412</v>
      </c>
    </row>
    <row r="13" spans="1:8" ht="66" customHeight="1" thickBot="1">
      <c r="A13" s="12"/>
      <c r="B13" s="85"/>
      <c r="C13" s="69">
        <v>2010</v>
      </c>
      <c r="D13" s="70" t="s">
        <v>46</v>
      </c>
      <c r="E13" s="238">
        <v>1539</v>
      </c>
      <c r="F13" s="239"/>
      <c r="G13" s="239">
        <v>127</v>
      </c>
      <c r="H13" s="199">
        <f t="shared" si="0"/>
        <v>1412</v>
      </c>
    </row>
    <row r="14" spans="1:8" ht="18" customHeight="1" thickBot="1" thickTop="1">
      <c r="A14" s="58">
        <v>801</v>
      </c>
      <c r="B14" s="282" t="s">
        <v>107</v>
      </c>
      <c r="C14" s="283"/>
      <c r="D14" s="263"/>
      <c r="E14" s="108">
        <f>E15</f>
        <v>41500</v>
      </c>
      <c r="F14" s="63"/>
      <c r="G14" s="130">
        <f>G15</f>
        <v>19300</v>
      </c>
      <c r="H14" s="64">
        <f t="shared" si="0"/>
        <v>22200</v>
      </c>
    </row>
    <row r="15" spans="1:8" ht="18" customHeight="1" thickTop="1">
      <c r="A15" s="243"/>
      <c r="B15" s="244">
        <v>80195</v>
      </c>
      <c r="C15" s="264" t="s">
        <v>13</v>
      </c>
      <c r="D15" s="265"/>
      <c r="E15" s="111">
        <f>E16</f>
        <v>41500</v>
      </c>
      <c r="F15" s="67"/>
      <c r="G15" s="131">
        <f>G16</f>
        <v>19300</v>
      </c>
      <c r="H15" s="68">
        <f t="shared" si="0"/>
        <v>22200</v>
      </c>
    </row>
    <row r="16" spans="1:8" ht="44.25" customHeight="1" thickBot="1">
      <c r="A16" s="240"/>
      <c r="B16" s="245"/>
      <c r="C16" s="246" t="s">
        <v>116</v>
      </c>
      <c r="D16" s="247" t="s">
        <v>15</v>
      </c>
      <c r="E16" s="248">
        <v>41500</v>
      </c>
      <c r="F16" s="71"/>
      <c r="G16" s="249">
        <v>19300</v>
      </c>
      <c r="H16" s="72">
        <f t="shared" si="0"/>
        <v>22200</v>
      </c>
    </row>
    <row r="17" spans="1:8" ht="14.25" thickBot="1" thickTop="1">
      <c r="A17" s="58">
        <v>852</v>
      </c>
      <c r="B17" s="281" t="s">
        <v>16</v>
      </c>
      <c r="C17" s="281"/>
      <c r="D17" s="281"/>
      <c r="E17" s="241">
        <v>3150250</v>
      </c>
      <c r="F17" s="237"/>
      <c r="G17" s="242">
        <f>G18+G20+G22+G25</f>
        <v>356100</v>
      </c>
      <c r="H17" s="109">
        <f t="shared" si="0"/>
        <v>2794150</v>
      </c>
    </row>
    <row r="18" spans="1:8" ht="53.25" customHeight="1" thickTop="1">
      <c r="A18" s="16"/>
      <c r="B18" s="57">
        <v>85212</v>
      </c>
      <c r="C18" s="279" t="s">
        <v>38</v>
      </c>
      <c r="D18" s="280"/>
      <c r="E18" s="75">
        <v>2690250</v>
      </c>
      <c r="F18" s="67"/>
      <c r="G18" s="84">
        <f>G19</f>
        <v>292100</v>
      </c>
      <c r="H18" s="68">
        <f t="shared" si="0"/>
        <v>2398150</v>
      </c>
    </row>
    <row r="19" spans="1:8" ht="69" customHeight="1">
      <c r="A19" s="17"/>
      <c r="B19" s="85"/>
      <c r="C19" s="56">
        <v>2010</v>
      </c>
      <c r="D19" s="47" t="s">
        <v>14</v>
      </c>
      <c r="E19" s="77">
        <v>2690100</v>
      </c>
      <c r="F19" s="78"/>
      <c r="G19" s="80">
        <v>292100</v>
      </c>
      <c r="H19" s="86">
        <f t="shared" si="0"/>
        <v>2398000</v>
      </c>
    </row>
    <row r="20" spans="1:8" ht="53.25" customHeight="1">
      <c r="A20" s="17"/>
      <c r="B20" s="65">
        <v>85213</v>
      </c>
      <c r="C20" s="275" t="s">
        <v>47</v>
      </c>
      <c r="D20" s="276"/>
      <c r="E20" s="87">
        <f>E21</f>
        <v>14000</v>
      </c>
      <c r="F20" s="78"/>
      <c r="G20" s="92">
        <f>G21</f>
        <v>3000</v>
      </c>
      <c r="H20" s="68">
        <f t="shared" si="0"/>
        <v>11000</v>
      </c>
    </row>
    <row r="21" spans="1:8" ht="67.5" customHeight="1">
      <c r="A21" s="17"/>
      <c r="B21" s="88"/>
      <c r="C21" s="89">
        <v>2010</v>
      </c>
      <c r="D21" s="90" t="s">
        <v>14</v>
      </c>
      <c r="E21" s="91">
        <v>14000</v>
      </c>
      <c r="F21" s="78"/>
      <c r="G21" s="80">
        <v>3000</v>
      </c>
      <c r="H21" s="79">
        <f aca="true" t="shared" si="1" ref="H21:H28">E21+F21-G21</f>
        <v>11000</v>
      </c>
    </row>
    <row r="22" spans="1:8" ht="28.5" customHeight="1">
      <c r="A22" s="17"/>
      <c r="B22" s="76">
        <v>85214</v>
      </c>
      <c r="C22" s="277" t="s">
        <v>17</v>
      </c>
      <c r="D22" s="278"/>
      <c r="E22" s="93">
        <f>E23+E24</f>
        <v>225000</v>
      </c>
      <c r="F22" s="78"/>
      <c r="G22" s="92">
        <f>G23+G24</f>
        <v>12000</v>
      </c>
      <c r="H22" s="110">
        <f t="shared" si="1"/>
        <v>213000</v>
      </c>
    </row>
    <row r="23" spans="1:8" ht="66.75" customHeight="1">
      <c r="A23" s="17"/>
      <c r="B23" s="297"/>
      <c r="C23" s="94">
        <v>2010</v>
      </c>
      <c r="D23" s="90" t="s">
        <v>14</v>
      </c>
      <c r="E23" s="91">
        <v>123000</v>
      </c>
      <c r="F23" s="78"/>
      <c r="G23" s="80">
        <v>9000</v>
      </c>
      <c r="H23" s="79">
        <f t="shared" si="1"/>
        <v>114000</v>
      </c>
    </row>
    <row r="24" spans="1:8" ht="38.25">
      <c r="A24" s="17"/>
      <c r="B24" s="298"/>
      <c r="C24" s="94">
        <v>2030</v>
      </c>
      <c r="D24" s="95" t="s">
        <v>15</v>
      </c>
      <c r="E24" s="91">
        <v>102000</v>
      </c>
      <c r="F24" s="78"/>
      <c r="G24" s="80">
        <v>3000</v>
      </c>
      <c r="H24" s="79">
        <f t="shared" si="1"/>
        <v>99000</v>
      </c>
    </row>
    <row r="25" spans="1:8" ht="17.25" customHeight="1">
      <c r="A25" s="17"/>
      <c r="B25" s="28">
        <v>85295</v>
      </c>
      <c r="C25" s="262" t="s">
        <v>13</v>
      </c>
      <c r="D25" s="284"/>
      <c r="E25" s="96">
        <f>E26</f>
        <v>103000</v>
      </c>
      <c r="F25" s="78"/>
      <c r="G25" s="92">
        <f>G26</f>
        <v>49000</v>
      </c>
      <c r="H25" s="68">
        <f t="shared" si="1"/>
        <v>54000</v>
      </c>
    </row>
    <row r="26" spans="1:8" ht="64.5" thickBot="1">
      <c r="A26" s="18"/>
      <c r="B26" s="98"/>
      <c r="C26" s="89">
        <v>2030</v>
      </c>
      <c r="D26" s="97" t="s">
        <v>48</v>
      </c>
      <c r="E26" s="91">
        <v>103000</v>
      </c>
      <c r="F26" s="78"/>
      <c r="G26" s="80">
        <v>49000</v>
      </c>
      <c r="H26" s="86">
        <f t="shared" si="1"/>
        <v>54000</v>
      </c>
    </row>
    <row r="27" spans="1:8" ht="16.5" customHeight="1" thickBot="1" thickTop="1">
      <c r="A27" s="30"/>
      <c r="B27" s="31"/>
      <c r="C27" s="32"/>
      <c r="D27" s="15" t="s">
        <v>49</v>
      </c>
      <c r="E27" s="25">
        <f>E11+E17</f>
        <v>3151789</v>
      </c>
      <c r="F27" s="25"/>
      <c r="G27" s="25">
        <f>G11+G14+G17</f>
        <v>375527</v>
      </c>
      <c r="H27" s="25">
        <f t="shared" si="1"/>
        <v>2776262</v>
      </c>
    </row>
    <row r="28" spans="1:8" ht="14.25" customHeight="1" thickBot="1" thickTop="1">
      <c r="A28" s="15"/>
      <c r="B28" s="33"/>
      <c r="C28" s="33"/>
      <c r="D28" s="15" t="s">
        <v>19</v>
      </c>
      <c r="E28" s="25">
        <v>19070000</v>
      </c>
      <c r="F28" s="25"/>
      <c r="G28" s="25">
        <f>G27</f>
        <v>375527</v>
      </c>
      <c r="H28" s="25">
        <f t="shared" si="1"/>
        <v>18694473</v>
      </c>
    </row>
    <row r="29" spans="1:8" ht="13.5" thickTop="1">
      <c r="A29" s="34"/>
      <c r="B29" s="35"/>
      <c r="C29" s="35"/>
      <c r="D29" s="34"/>
      <c r="E29" s="36"/>
      <c r="F29" s="36"/>
      <c r="G29" s="36"/>
      <c r="H29" s="36"/>
    </row>
    <row r="30" spans="1:8" ht="12.75">
      <c r="A30" s="34"/>
      <c r="B30" s="35"/>
      <c r="C30" s="35"/>
      <c r="D30" s="34"/>
      <c r="E30" s="36"/>
      <c r="F30" s="36"/>
      <c r="G30" s="36"/>
      <c r="H30" s="36"/>
    </row>
    <row r="31" spans="1:8" ht="12.75">
      <c r="A31" s="34"/>
      <c r="B31" s="35"/>
      <c r="C31" s="35"/>
      <c r="D31" s="34"/>
      <c r="E31" s="36"/>
      <c r="F31" s="36"/>
      <c r="G31" s="36"/>
      <c r="H31" s="36"/>
    </row>
    <row r="32" spans="1:8" ht="12.75">
      <c r="A32" s="34"/>
      <c r="B32" s="35"/>
      <c r="C32" s="35"/>
      <c r="D32" s="34"/>
      <c r="E32" s="36"/>
      <c r="F32" s="36"/>
      <c r="G32" s="36"/>
      <c r="H32" s="36"/>
    </row>
    <row r="33" spans="1:8" ht="12.75">
      <c r="A33" s="34"/>
      <c r="B33" s="35"/>
      <c r="C33" s="35"/>
      <c r="D33" s="34"/>
      <c r="E33" s="36"/>
      <c r="F33" s="36"/>
      <c r="G33" s="36"/>
      <c r="H33" s="36"/>
    </row>
    <row r="34" spans="1:8" ht="12.75">
      <c r="A34" s="34"/>
      <c r="B34" s="35"/>
      <c r="C34" s="35"/>
      <c r="D34" s="34"/>
      <c r="E34" s="36"/>
      <c r="F34" s="36"/>
      <c r="G34" s="36"/>
      <c r="H34" s="36"/>
    </row>
    <row r="35" spans="1:8" ht="12.75">
      <c r="A35" s="34"/>
      <c r="B35" s="35"/>
      <c r="C35" s="35"/>
      <c r="D35" s="34"/>
      <c r="E35" s="36"/>
      <c r="F35" s="36"/>
      <c r="G35" s="36"/>
      <c r="H35" s="36"/>
    </row>
    <row r="36" spans="1:8" ht="12.75">
      <c r="A36" s="34"/>
      <c r="B36" s="35"/>
      <c r="C36" s="35"/>
      <c r="D36" s="34"/>
      <c r="E36" s="36"/>
      <c r="F36" s="36"/>
      <c r="G36" s="36"/>
      <c r="H36" s="36"/>
    </row>
    <row r="37" spans="1:8" ht="12.75">
      <c r="A37" s="34"/>
      <c r="B37" s="35"/>
      <c r="C37" s="35"/>
      <c r="D37" s="34"/>
      <c r="E37" s="36"/>
      <c r="F37" s="36"/>
      <c r="G37" s="36"/>
      <c r="H37" s="36"/>
    </row>
    <row r="38" spans="1:8" ht="12.75">
      <c r="A38" s="34"/>
      <c r="B38" s="35"/>
      <c r="C38" s="35"/>
      <c r="D38" s="34"/>
      <c r="E38" s="36"/>
      <c r="F38" s="36"/>
      <c r="G38" s="36"/>
      <c r="H38" s="36"/>
    </row>
    <row r="39" spans="1:8" ht="12.75">
      <c r="A39" s="34"/>
      <c r="B39" s="35"/>
      <c r="C39" s="35"/>
      <c r="D39" s="34"/>
      <c r="E39" s="36"/>
      <c r="F39" s="36"/>
      <c r="G39" s="36"/>
      <c r="H39" s="36"/>
    </row>
    <row r="40" spans="1:8" ht="12.75">
      <c r="A40" s="34"/>
      <c r="B40" s="35"/>
      <c r="C40" s="35"/>
      <c r="D40" s="34"/>
      <c r="E40" s="36"/>
      <c r="F40" s="36"/>
      <c r="G40" s="36"/>
      <c r="H40" s="36"/>
    </row>
    <row r="41" spans="1:8" ht="12.75">
      <c r="A41" s="34"/>
      <c r="B41" s="35"/>
      <c r="C41" s="35"/>
      <c r="D41" s="34"/>
      <c r="E41" s="36"/>
      <c r="F41" s="36"/>
      <c r="G41" s="36"/>
      <c r="H41" s="36"/>
    </row>
    <row r="42" spans="1:8" ht="12.75">
      <c r="A42" s="34"/>
      <c r="B42" s="35"/>
      <c r="C42" s="35"/>
      <c r="D42" s="34"/>
      <c r="E42" s="36"/>
      <c r="F42" s="36"/>
      <c r="G42" s="36"/>
      <c r="H42" s="36"/>
    </row>
    <row r="43" spans="1:8" ht="12.75">
      <c r="A43" s="34"/>
      <c r="B43" s="35"/>
      <c r="C43" s="35"/>
      <c r="D43" s="34"/>
      <c r="E43" s="36"/>
      <c r="F43" s="36"/>
      <c r="G43" s="36"/>
      <c r="H43" s="36"/>
    </row>
    <row r="44" spans="1:8" ht="12.75">
      <c r="A44" s="34"/>
      <c r="B44" s="35"/>
      <c r="C44" s="35"/>
      <c r="D44" s="34"/>
      <c r="E44" s="36"/>
      <c r="F44" s="36"/>
      <c r="G44" s="36"/>
      <c r="H44" s="36"/>
    </row>
    <row r="45" spans="1:8" ht="12.75">
      <c r="A45" s="34"/>
      <c r="B45" s="35"/>
      <c r="C45" s="35"/>
      <c r="D45" s="34"/>
      <c r="E45" s="36"/>
      <c r="F45" s="36"/>
      <c r="G45" s="36"/>
      <c r="H45" s="36"/>
    </row>
    <row r="46" spans="1:8" ht="12.75">
      <c r="A46" s="34"/>
      <c r="B46" s="35"/>
      <c r="C46" s="35"/>
      <c r="D46" s="34"/>
      <c r="E46" s="36"/>
      <c r="F46" s="36"/>
      <c r="G46" s="36"/>
      <c r="H46" s="36"/>
    </row>
    <row r="47" spans="1:8" ht="12.75">
      <c r="A47" s="34"/>
      <c r="B47" s="35"/>
      <c r="C47" s="35"/>
      <c r="D47" s="34"/>
      <c r="E47" s="36"/>
      <c r="F47" s="36"/>
      <c r="G47" s="36"/>
      <c r="H47" s="36"/>
    </row>
    <row r="48" spans="1:8" ht="12.75">
      <c r="A48" s="34"/>
      <c r="B48" s="35"/>
      <c r="C48" s="35"/>
      <c r="D48" s="34"/>
      <c r="E48" s="36"/>
      <c r="F48" s="36"/>
      <c r="G48" s="36"/>
      <c r="H48" s="36"/>
    </row>
    <row r="49" spans="1:8" ht="12.75">
      <c r="A49" s="34"/>
      <c r="B49" s="35"/>
      <c r="C49" s="35"/>
      <c r="D49" s="34"/>
      <c r="E49" s="36"/>
      <c r="F49" s="36"/>
      <c r="G49" s="36"/>
      <c r="H49" s="36"/>
    </row>
    <row r="50" spans="1:8" ht="12.75">
      <c r="A50" s="34"/>
      <c r="B50" s="35"/>
      <c r="C50" s="35"/>
      <c r="D50" s="34"/>
      <c r="E50" s="36"/>
      <c r="F50" s="36"/>
      <c r="G50" s="36"/>
      <c r="H50" s="36"/>
    </row>
    <row r="51" spans="1:8" ht="12.75">
      <c r="A51" s="34"/>
      <c r="B51" s="35"/>
      <c r="C51" s="35"/>
      <c r="D51" s="34"/>
      <c r="E51" s="36"/>
      <c r="F51" s="36"/>
      <c r="G51" s="36"/>
      <c r="H51" s="36"/>
    </row>
    <row r="52" spans="1:8" ht="12.75">
      <c r="A52" s="34"/>
      <c r="B52" s="35"/>
      <c r="C52" s="35"/>
      <c r="D52" s="34"/>
      <c r="E52" s="36"/>
      <c r="F52" s="36"/>
      <c r="G52" s="36"/>
      <c r="H52" s="36"/>
    </row>
    <row r="53" spans="1:8" ht="12.75">
      <c r="A53" s="34"/>
      <c r="B53" s="35"/>
      <c r="C53" s="35"/>
      <c r="D53" s="34"/>
      <c r="E53" s="36"/>
      <c r="F53" s="36"/>
      <c r="G53" s="36"/>
      <c r="H53" s="36"/>
    </row>
    <row r="54" spans="1:8" ht="12.75">
      <c r="A54" s="34"/>
      <c r="B54" s="35"/>
      <c r="C54" s="35"/>
      <c r="D54" s="34"/>
      <c r="E54" s="36"/>
      <c r="F54" s="36"/>
      <c r="G54" s="36"/>
      <c r="H54" s="36"/>
    </row>
    <row r="55" spans="1:8" ht="12.75">
      <c r="A55" s="34"/>
      <c r="B55" s="35"/>
      <c r="C55" s="35"/>
      <c r="D55" s="34"/>
      <c r="E55" s="36"/>
      <c r="F55" s="36"/>
      <c r="G55" s="36"/>
      <c r="H55" s="36"/>
    </row>
    <row r="56" spans="1:8" ht="12.75">
      <c r="A56" s="34"/>
      <c r="B56" s="35"/>
      <c r="C56" s="35"/>
      <c r="D56" s="34"/>
      <c r="E56" s="36"/>
      <c r="F56" s="36"/>
      <c r="G56" s="36"/>
      <c r="H56" s="36"/>
    </row>
    <row r="57" spans="1:8" ht="12.75">
      <c r="A57" s="34"/>
      <c r="B57" s="35"/>
      <c r="C57" s="35"/>
      <c r="D57" s="34"/>
      <c r="E57" s="36"/>
      <c r="F57" s="36"/>
      <c r="G57" s="36"/>
      <c r="H57" s="36"/>
    </row>
    <row r="58" spans="1:8" ht="12.75">
      <c r="A58" s="34"/>
      <c r="B58" s="35"/>
      <c r="C58" s="35"/>
      <c r="D58" s="34"/>
      <c r="E58" s="36"/>
      <c r="F58" s="36"/>
      <c r="G58" s="36"/>
      <c r="H58" s="36"/>
    </row>
    <row r="59" spans="1:8" ht="12.75">
      <c r="A59" s="34"/>
      <c r="B59" s="35"/>
      <c r="C59" s="35"/>
      <c r="D59" s="34"/>
      <c r="E59" s="36"/>
      <c r="F59" s="36"/>
      <c r="G59" s="36"/>
      <c r="H59" s="36"/>
    </row>
    <row r="60" spans="1:8" ht="12.75">
      <c r="A60" s="34"/>
      <c r="B60" s="35"/>
      <c r="C60" s="35"/>
      <c r="D60" s="34"/>
      <c r="E60" s="36"/>
      <c r="F60" s="36"/>
      <c r="G60" s="36"/>
      <c r="H60" s="36"/>
    </row>
    <row r="61" spans="1:8" ht="12.75">
      <c r="A61" s="34"/>
      <c r="B61" s="35"/>
      <c r="C61" s="35"/>
      <c r="D61" s="34"/>
      <c r="E61" s="36"/>
      <c r="F61" s="36"/>
      <c r="G61" s="36"/>
      <c r="H61" s="36"/>
    </row>
    <row r="62" spans="1:8" ht="12.75">
      <c r="A62" s="34"/>
      <c r="B62" s="35"/>
      <c r="C62" s="35"/>
      <c r="D62" s="34"/>
      <c r="E62" s="36"/>
      <c r="F62" s="36"/>
      <c r="G62" s="36"/>
      <c r="H62" s="36"/>
    </row>
    <row r="63" spans="1:8" ht="12.75">
      <c r="A63" s="34"/>
      <c r="B63" s="35"/>
      <c r="C63" s="35"/>
      <c r="D63" s="34"/>
      <c r="E63" s="36"/>
      <c r="F63" s="36"/>
      <c r="G63" s="36"/>
      <c r="H63" s="36"/>
    </row>
    <row r="64" spans="1:8" ht="12.75">
      <c r="A64" s="34"/>
      <c r="B64" s="35"/>
      <c r="C64" s="35"/>
      <c r="D64" s="34"/>
      <c r="E64" s="36"/>
      <c r="F64" s="36"/>
      <c r="G64" s="36"/>
      <c r="H64" s="36"/>
    </row>
    <row r="65" spans="1:8" ht="12.75">
      <c r="A65" s="34"/>
      <c r="B65" s="35"/>
      <c r="C65" s="35"/>
      <c r="D65" s="34"/>
      <c r="E65" s="36"/>
      <c r="F65" s="36"/>
      <c r="G65" s="36"/>
      <c r="H65" s="36"/>
    </row>
    <row r="66" spans="1:8" ht="12.75">
      <c r="A66" s="34"/>
      <c r="B66" s="35"/>
      <c r="C66" s="35"/>
      <c r="D66" s="34"/>
      <c r="E66" s="36"/>
      <c r="F66" s="36"/>
      <c r="G66" s="36"/>
      <c r="H66" s="36"/>
    </row>
    <row r="67" spans="1:8" ht="12.75">
      <c r="A67" s="34"/>
      <c r="B67" s="35"/>
      <c r="C67" s="35"/>
      <c r="D67" s="34"/>
      <c r="E67" s="36"/>
      <c r="F67" s="36"/>
      <c r="G67" s="36"/>
      <c r="H67" s="36"/>
    </row>
    <row r="68" spans="1:8" ht="12.75">
      <c r="A68" s="34"/>
      <c r="B68" s="35"/>
      <c r="C68" s="35"/>
      <c r="D68" s="34"/>
      <c r="E68" s="37"/>
      <c r="F68" s="34"/>
      <c r="G68" s="274" t="s">
        <v>20</v>
      </c>
      <c r="H68" s="274"/>
    </row>
    <row r="69" spans="1:8" ht="12.75">
      <c r="A69" s="34"/>
      <c r="B69" s="35"/>
      <c r="C69" s="35"/>
      <c r="D69" s="34"/>
      <c r="E69" s="37"/>
      <c r="F69" s="34"/>
      <c r="G69" s="274" t="s">
        <v>41</v>
      </c>
      <c r="H69" s="274"/>
    </row>
    <row r="70" spans="1:8" ht="12.75">
      <c r="A70" s="34"/>
      <c r="B70" s="35"/>
      <c r="C70" s="35"/>
      <c r="D70" s="34"/>
      <c r="E70" s="37"/>
      <c r="F70" s="34"/>
      <c r="G70" s="274" t="s">
        <v>1</v>
      </c>
      <c r="H70" s="274"/>
    </row>
    <row r="71" spans="1:8" ht="12.75">
      <c r="A71" s="34"/>
      <c r="B71" s="35"/>
      <c r="C71" s="35"/>
      <c r="D71" s="34"/>
      <c r="E71" s="37"/>
      <c r="F71" s="34"/>
      <c r="G71" s="274" t="s">
        <v>42</v>
      </c>
      <c r="H71" s="274"/>
    </row>
    <row r="72" spans="1:8" ht="12.75">
      <c r="A72" s="34"/>
      <c r="B72" s="35"/>
      <c r="C72" s="35"/>
      <c r="D72" s="34"/>
      <c r="E72" s="37"/>
      <c r="F72" s="34"/>
      <c r="G72" s="274" t="s">
        <v>2</v>
      </c>
      <c r="H72" s="274"/>
    </row>
    <row r="73" spans="1:8" ht="12.75">
      <c r="A73" s="34"/>
      <c r="B73" s="35"/>
      <c r="C73" s="35"/>
      <c r="D73" s="34"/>
      <c r="E73" s="37"/>
      <c r="F73" s="34"/>
      <c r="G73" s="274" t="s">
        <v>50</v>
      </c>
      <c r="H73" s="274"/>
    </row>
    <row r="74" spans="1:8" ht="12.75">
      <c r="A74" s="34"/>
      <c r="B74" s="35"/>
      <c r="C74" s="35"/>
      <c r="D74" s="34"/>
      <c r="E74" s="37"/>
      <c r="F74" s="34"/>
      <c r="G74" s="34"/>
      <c r="H74" s="37"/>
    </row>
    <row r="75" spans="1:8" ht="12.75">
      <c r="A75" s="270" t="s">
        <v>21</v>
      </c>
      <c r="B75" s="270"/>
      <c r="C75" s="270"/>
      <c r="D75" s="270"/>
      <c r="E75" s="270"/>
      <c r="F75" s="270"/>
      <c r="G75" s="270"/>
      <c r="H75" s="270"/>
    </row>
    <row r="76" spans="1:8" ht="12.75">
      <c r="A76" s="270" t="s">
        <v>120</v>
      </c>
      <c r="B76" s="270"/>
      <c r="C76" s="270"/>
      <c r="D76" s="270"/>
      <c r="E76" s="270"/>
      <c r="F76" s="270"/>
      <c r="G76" s="270"/>
      <c r="H76" s="270"/>
    </row>
    <row r="77" spans="1:8" ht="12.75">
      <c r="A77" s="38"/>
      <c r="B77" s="34"/>
      <c r="C77" s="34"/>
      <c r="D77" s="34"/>
      <c r="E77" s="37"/>
      <c r="F77" s="35"/>
      <c r="G77" s="35"/>
      <c r="H77" s="39" t="s">
        <v>3</v>
      </c>
    </row>
    <row r="78" spans="1:8" ht="26.25" thickBot="1">
      <c r="A78" s="40" t="s">
        <v>5</v>
      </c>
      <c r="B78" s="40" t="s">
        <v>6</v>
      </c>
      <c r="C78" s="40"/>
      <c r="D78" s="40" t="s">
        <v>22</v>
      </c>
      <c r="E78" s="41" t="s">
        <v>23</v>
      </c>
      <c r="F78" s="40" t="s">
        <v>9</v>
      </c>
      <c r="G78" s="40" t="s">
        <v>10</v>
      </c>
      <c r="H78" s="40" t="s">
        <v>11</v>
      </c>
    </row>
    <row r="79" spans="1:8" ht="14.25" thickBot="1" thickTop="1">
      <c r="A79" s="10" t="s">
        <v>12</v>
      </c>
      <c r="B79" s="259" t="s">
        <v>24</v>
      </c>
      <c r="C79" s="260"/>
      <c r="D79" s="260"/>
      <c r="E79" s="42">
        <v>841500</v>
      </c>
      <c r="F79" s="105">
        <f>F80</f>
        <v>10000</v>
      </c>
      <c r="G79" s="105">
        <f>G80</f>
        <v>10000</v>
      </c>
      <c r="H79" s="43">
        <f aca="true" t="shared" si="2" ref="H79:H90">E79+F79-G79</f>
        <v>841500</v>
      </c>
    </row>
    <row r="80" spans="1:8" ht="26.25" thickTop="1">
      <c r="A80" s="11"/>
      <c r="B80" s="99" t="s">
        <v>51</v>
      </c>
      <c r="C80" s="266" t="s">
        <v>52</v>
      </c>
      <c r="D80" s="267"/>
      <c r="E80" s="100">
        <f>E81+E82</f>
        <v>30000</v>
      </c>
      <c r="F80" s="198">
        <f>F81+F82</f>
        <v>10000</v>
      </c>
      <c r="G80" s="198">
        <f>G81+G82</f>
        <v>10000</v>
      </c>
      <c r="H80" s="68">
        <f t="shared" si="2"/>
        <v>30000</v>
      </c>
    </row>
    <row r="81" spans="1:8" ht="12.75">
      <c r="A81" s="44"/>
      <c r="B81" s="101"/>
      <c r="C81" s="94">
        <v>4210</v>
      </c>
      <c r="D81" s="102" t="s">
        <v>53</v>
      </c>
      <c r="E81" s="103">
        <v>3000</v>
      </c>
      <c r="F81" s="123">
        <v>10000</v>
      </c>
      <c r="G81" s="123"/>
      <c r="H81" s="86">
        <f t="shared" si="2"/>
        <v>13000</v>
      </c>
    </row>
    <row r="82" spans="1:8" ht="13.5" thickBot="1">
      <c r="A82" s="44"/>
      <c r="B82" s="12"/>
      <c r="C82" s="106">
        <v>4300</v>
      </c>
      <c r="D82" s="107" t="s">
        <v>25</v>
      </c>
      <c r="E82" s="77">
        <v>27000</v>
      </c>
      <c r="F82" s="256"/>
      <c r="G82" s="256">
        <v>10000</v>
      </c>
      <c r="H82" s="72">
        <f t="shared" si="2"/>
        <v>17000</v>
      </c>
    </row>
    <row r="83" spans="1:8" ht="14.25" thickBot="1" thickTop="1">
      <c r="A83" s="21">
        <v>700</v>
      </c>
      <c r="B83" s="261" t="s">
        <v>117</v>
      </c>
      <c r="C83" s="261"/>
      <c r="D83" s="261"/>
      <c r="E83" s="108">
        <v>237141</v>
      </c>
      <c r="F83" s="258">
        <f>F84</f>
        <v>500</v>
      </c>
      <c r="G83" s="258">
        <f>G84</f>
        <v>500</v>
      </c>
      <c r="H83" s="109">
        <f t="shared" si="2"/>
        <v>237141</v>
      </c>
    </row>
    <row r="84" spans="1:8" ht="104.25" customHeight="1" thickTop="1">
      <c r="A84" s="11"/>
      <c r="B84" s="244">
        <v>70005</v>
      </c>
      <c r="C84" s="266" t="s">
        <v>118</v>
      </c>
      <c r="D84" s="267"/>
      <c r="E84" s="111">
        <v>237141</v>
      </c>
      <c r="F84" s="131">
        <f>F85+F86</f>
        <v>500</v>
      </c>
      <c r="G84" s="131">
        <f>G85+G86</f>
        <v>500</v>
      </c>
      <c r="H84" s="68">
        <f t="shared" si="2"/>
        <v>237141</v>
      </c>
    </row>
    <row r="85" spans="1:8" ht="12.75">
      <c r="A85" s="11"/>
      <c r="B85" s="250"/>
      <c r="C85" s="56">
        <v>4300</v>
      </c>
      <c r="D85" s="257" t="s">
        <v>25</v>
      </c>
      <c r="E85" s="103">
        <v>64000</v>
      </c>
      <c r="F85" s="78"/>
      <c r="G85" s="78">
        <v>500</v>
      </c>
      <c r="H85" s="86">
        <f t="shared" si="2"/>
        <v>63500</v>
      </c>
    </row>
    <row r="86" spans="1:8" ht="26.25" thickBot="1">
      <c r="A86" s="11"/>
      <c r="B86" s="24"/>
      <c r="C86" s="106">
        <v>4610</v>
      </c>
      <c r="D86" s="212" t="s">
        <v>119</v>
      </c>
      <c r="E86" s="253"/>
      <c r="F86" s="254">
        <v>500</v>
      </c>
      <c r="G86" s="254"/>
      <c r="H86" s="255">
        <f>E86+F86-G86</f>
        <v>500</v>
      </c>
    </row>
    <row r="87" spans="1:8" ht="14.25" thickBot="1" thickTop="1">
      <c r="A87" s="21">
        <v>750</v>
      </c>
      <c r="B87" s="268" t="s">
        <v>28</v>
      </c>
      <c r="C87" s="269"/>
      <c r="D87" s="269"/>
      <c r="E87" s="108">
        <v>2798950</v>
      </c>
      <c r="F87" s="64">
        <f>F88</f>
        <v>90</v>
      </c>
      <c r="G87" s="64">
        <f>G88</f>
        <v>90</v>
      </c>
      <c r="H87" s="109">
        <f t="shared" si="2"/>
        <v>2798950</v>
      </c>
    </row>
    <row r="88" spans="1:8" ht="56.25" customHeight="1" thickTop="1">
      <c r="A88" s="11"/>
      <c r="B88" s="28">
        <v>75075</v>
      </c>
      <c r="C88" s="262" t="s">
        <v>54</v>
      </c>
      <c r="D88" s="284"/>
      <c r="E88" s="96">
        <v>50000</v>
      </c>
      <c r="F88" s="110">
        <f>F89+F90</f>
        <v>90</v>
      </c>
      <c r="G88" s="110">
        <f>G89+G90</f>
        <v>90</v>
      </c>
      <c r="H88" s="110">
        <f t="shared" si="2"/>
        <v>50000</v>
      </c>
    </row>
    <row r="89" spans="1:8" ht="12.75">
      <c r="A89" s="11"/>
      <c r="B89" s="46"/>
      <c r="C89" s="56">
        <v>4300</v>
      </c>
      <c r="D89" s="47" t="s">
        <v>25</v>
      </c>
      <c r="E89" s="77">
        <v>28000</v>
      </c>
      <c r="F89" s="78"/>
      <c r="G89" s="78">
        <v>90</v>
      </c>
      <c r="H89" s="86">
        <f t="shared" si="2"/>
        <v>27910</v>
      </c>
    </row>
    <row r="90" spans="1:8" ht="26.25" thickBot="1">
      <c r="A90" s="11"/>
      <c r="B90" s="24"/>
      <c r="C90" s="19">
        <v>4380</v>
      </c>
      <c r="D90" s="19" t="s">
        <v>86</v>
      </c>
      <c r="E90" s="20"/>
      <c r="F90" s="20">
        <v>90</v>
      </c>
      <c r="G90" s="20"/>
      <c r="H90" s="20">
        <f t="shared" si="2"/>
        <v>90</v>
      </c>
    </row>
    <row r="91" spans="1:8" ht="54.75" customHeight="1" thickBot="1" thickTop="1">
      <c r="A91" s="21">
        <v>751</v>
      </c>
      <c r="B91" s="268" t="s">
        <v>44</v>
      </c>
      <c r="C91" s="269"/>
      <c r="D91" s="269"/>
      <c r="E91" s="108">
        <v>1539</v>
      </c>
      <c r="F91" s="73"/>
      <c r="G91" s="73">
        <f>G92</f>
        <v>127</v>
      </c>
      <c r="H91" s="109">
        <f aca="true" t="shared" si="3" ref="H91:H96">E91+F91-G91</f>
        <v>1412</v>
      </c>
    </row>
    <row r="92" spans="1:8" ht="28.5" customHeight="1" thickTop="1">
      <c r="A92" s="285"/>
      <c r="B92" s="22">
        <v>75101</v>
      </c>
      <c r="C92" s="266" t="s">
        <v>45</v>
      </c>
      <c r="D92" s="267"/>
      <c r="E92" s="111">
        <v>1539</v>
      </c>
      <c r="F92" s="74"/>
      <c r="G92" s="74">
        <f>G93</f>
        <v>127</v>
      </c>
      <c r="H92" s="68">
        <f t="shared" si="3"/>
        <v>1412</v>
      </c>
    </row>
    <row r="93" spans="1:8" ht="13.5" thickBot="1">
      <c r="A93" s="285"/>
      <c r="B93" s="48"/>
      <c r="C93" s="112">
        <v>4210</v>
      </c>
      <c r="D93" s="113" t="s">
        <v>27</v>
      </c>
      <c r="E93" s="77">
        <v>700</v>
      </c>
      <c r="F93" s="71"/>
      <c r="G93" s="71">
        <v>127</v>
      </c>
      <c r="H93" s="72">
        <f t="shared" si="3"/>
        <v>573</v>
      </c>
    </row>
    <row r="94" spans="1:8" ht="14.25" thickBot="1" thickTop="1">
      <c r="A94" s="21">
        <v>801</v>
      </c>
      <c r="B94" s="268" t="s">
        <v>32</v>
      </c>
      <c r="C94" s="269"/>
      <c r="D94" s="269"/>
      <c r="E94" s="108">
        <v>8153100</v>
      </c>
      <c r="F94" s="121">
        <f>F95+F105+F108+F111</f>
        <v>7100</v>
      </c>
      <c r="G94" s="121">
        <f>G95+G105+G108+G111</f>
        <v>26400</v>
      </c>
      <c r="H94" s="109">
        <f t="shared" si="3"/>
        <v>8133800</v>
      </c>
    </row>
    <row r="95" spans="1:8" ht="13.5" thickTop="1">
      <c r="A95" s="11"/>
      <c r="B95" s="50">
        <v>80101</v>
      </c>
      <c r="C95" s="286" t="s">
        <v>33</v>
      </c>
      <c r="D95" s="267"/>
      <c r="E95" s="100">
        <v>4232900</v>
      </c>
      <c r="F95" s="83">
        <f>F96+F97+F98+F99+F100+F101+F102+F103+F104</f>
        <v>4100</v>
      </c>
      <c r="G95" s="83">
        <f>G96+G97+G98+G99+G100+G101+G102+G103+G104</f>
        <v>4100</v>
      </c>
      <c r="H95" s="68">
        <f t="shared" si="3"/>
        <v>4232900</v>
      </c>
    </row>
    <row r="96" spans="1:8" ht="41.25" customHeight="1">
      <c r="A96" s="11"/>
      <c r="B96" s="11"/>
      <c r="C96" s="114">
        <v>4010</v>
      </c>
      <c r="D96" s="113" t="s">
        <v>55</v>
      </c>
      <c r="E96" s="77">
        <v>2388000</v>
      </c>
      <c r="F96" s="78"/>
      <c r="G96" s="124">
        <v>2000</v>
      </c>
      <c r="H96" s="86">
        <f t="shared" si="3"/>
        <v>2386000</v>
      </c>
    </row>
    <row r="97" spans="1:8" ht="12.75">
      <c r="A97" s="11"/>
      <c r="B97" s="11"/>
      <c r="C97" s="51" t="s">
        <v>56</v>
      </c>
      <c r="D97" s="26" t="s">
        <v>57</v>
      </c>
      <c r="E97" s="52">
        <v>0</v>
      </c>
      <c r="F97" s="53">
        <v>2000</v>
      </c>
      <c r="G97" s="53"/>
      <c r="H97" s="52">
        <f>E97+F97-G97</f>
        <v>2000</v>
      </c>
    </row>
    <row r="98" spans="1:8" ht="30.75" customHeight="1">
      <c r="A98" s="11"/>
      <c r="B98" s="11"/>
      <c r="C98" s="115">
        <v>4210</v>
      </c>
      <c r="D98" s="116" t="s">
        <v>58</v>
      </c>
      <c r="E98" s="117">
        <v>380000</v>
      </c>
      <c r="F98" s="81">
        <v>1500</v>
      </c>
      <c r="G98" s="78"/>
      <c r="H98" s="86">
        <f aca="true" t="shared" si="4" ref="H98:H106">E98+F98-G98</f>
        <v>381500</v>
      </c>
    </row>
    <row r="99" spans="1:8" ht="12.75">
      <c r="A99" s="11"/>
      <c r="B99" s="11"/>
      <c r="C99" s="114">
        <v>4240</v>
      </c>
      <c r="D99" s="113" t="s">
        <v>34</v>
      </c>
      <c r="E99" s="77">
        <v>3600</v>
      </c>
      <c r="F99" s="78"/>
      <c r="G99" s="78">
        <v>500</v>
      </c>
      <c r="H99" s="86">
        <f t="shared" si="4"/>
        <v>3100</v>
      </c>
    </row>
    <row r="100" spans="1:8" ht="12.75">
      <c r="A100" s="11"/>
      <c r="B100" s="11"/>
      <c r="C100" s="114">
        <v>4280</v>
      </c>
      <c r="D100" s="113" t="s">
        <v>31</v>
      </c>
      <c r="E100" s="77">
        <v>2700</v>
      </c>
      <c r="F100" s="78">
        <v>600</v>
      </c>
      <c r="G100" s="78"/>
      <c r="H100" s="86">
        <f t="shared" si="4"/>
        <v>3300</v>
      </c>
    </row>
    <row r="101" spans="1:8" ht="12.75">
      <c r="A101" s="11"/>
      <c r="B101" s="28"/>
      <c r="C101" s="114">
        <v>4410</v>
      </c>
      <c r="D101" s="113" t="s">
        <v>35</v>
      </c>
      <c r="E101" s="77">
        <v>1300</v>
      </c>
      <c r="F101" s="78"/>
      <c r="G101" s="78">
        <v>600</v>
      </c>
      <c r="H101" s="86">
        <f t="shared" si="4"/>
        <v>700</v>
      </c>
    </row>
    <row r="102" spans="1:8" ht="42" customHeight="1">
      <c r="A102" s="11"/>
      <c r="B102" s="11"/>
      <c r="C102" s="114">
        <v>4700</v>
      </c>
      <c r="D102" s="113" t="s">
        <v>29</v>
      </c>
      <c r="E102" s="77">
        <v>2200</v>
      </c>
      <c r="F102" s="78"/>
      <c r="G102" s="78">
        <v>300</v>
      </c>
      <c r="H102" s="86">
        <f t="shared" si="4"/>
        <v>1900</v>
      </c>
    </row>
    <row r="103" spans="1:8" ht="38.25">
      <c r="A103" s="11"/>
      <c r="B103" s="16"/>
      <c r="C103" s="114">
        <v>4740</v>
      </c>
      <c r="D103" s="47" t="s">
        <v>37</v>
      </c>
      <c r="E103" s="77">
        <v>3900</v>
      </c>
      <c r="F103" s="78"/>
      <c r="G103" s="78">
        <v>400</v>
      </c>
      <c r="H103" s="86">
        <f t="shared" si="4"/>
        <v>3500</v>
      </c>
    </row>
    <row r="104" spans="1:8" ht="38.25">
      <c r="A104" s="11"/>
      <c r="B104" s="28"/>
      <c r="C104" s="114">
        <v>4750</v>
      </c>
      <c r="D104" s="47" t="s">
        <v>30</v>
      </c>
      <c r="E104" s="77">
        <v>3600</v>
      </c>
      <c r="F104" s="78"/>
      <c r="G104" s="78">
        <v>300</v>
      </c>
      <c r="H104" s="86">
        <f t="shared" si="4"/>
        <v>3300</v>
      </c>
    </row>
    <row r="105" spans="1:8" ht="12.75">
      <c r="A105" s="11"/>
      <c r="B105" s="28">
        <v>80110</v>
      </c>
      <c r="C105" s="289" t="s">
        <v>36</v>
      </c>
      <c r="D105" s="284"/>
      <c r="E105" s="96">
        <v>2354000</v>
      </c>
      <c r="F105" s="127">
        <f>F106+F107</f>
        <v>2000</v>
      </c>
      <c r="G105" s="127">
        <f>G106+G107</f>
        <v>2000</v>
      </c>
      <c r="H105" s="110">
        <f t="shared" si="4"/>
        <v>2354000</v>
      </c>
    </row>
    <row r="106" spans="1:8" ht="42.75" customHeight="1">
      <c r="A106" s="11"/>
      <c r="B106" s="13"/>
      <c r="C106" s="114">
        <v>4010</v>
      </c>
      <c r="D106" s="113" t="s">
        <v>55</v>
      </c>
      <c r="E106" s="77">
        <v>1440000</v>
      </c>
      <c r="F106" s="78"/>
      <c r="G106" s="124">
        <v>2000</v>
      </c>
      <c r="H106" s="86">
        <f t="shared" si="4"/>
        <v>1438000</v>
      </c>
    </row>
    <row r="107" spans="1:8" ht="12.75">
      <c r="A107" s="11"/>
      <c r="B107" s="13"/>
      <c r="C107" s="118">
        <v>4170</v>
      </c>
      <c r="D107" s="104" t="s">
        <v>57</v>
      </c>
      <c r="E107" s="54"/>
      <c r="F107" s="55">
        <v>2000</v>
      </c>
      <c r="G107" s="55"/>
      <c r="H107" s="54">
        <f>E107+F107-G107</f>
        <v>2000</v>
      </c>
    </row>
    <row r="108" spans="1:8" ht="12.75">
      <c r="A108" s="11"/>
      <c r="B108" s="13">
        <v>80113</v>
      </c>
      <c r="C108" s="299" t="s">
        <v>59</v>
      </c>
      <c r="D108" s="300"/>
      <c r="E108" s="119">
        <v>696000</v>
      </c>
      <c r="F108" s="197">
        <f>F109+F110</f>
        <v>1000</v>
      </c>
      <c r="G108" s="197">
        <f>G109+G110</f>
        <v>1000</v>
      </c>
      <c r="H108" s="120">
        <f aca="true" t="shared" si="5" ref="H108:H119">E108+F108-G108</f>
        <v>696000</v>
      </c>
    </row>
    <row r="109" spans="1:8" ht="12.75">
      <c r="A109" s="28"/>
      <c r="B109" s="28"/>
      <c r="C109" s="114">
        <v>4280</v>
      </c>
      <c r="D109" s="113" t="s">
        <v>31</v>
      </c>
      <c r="E109" s="77">
        <v>1000</v>
      </c>
      <c r="F109" s="123">
        <v>1000</v>
      </c>
      <c r="G109" s="123"/>
      <c r="H109" s="86">
        <f t="shared" si="5"/>
        <v>2000</v>
      </c>
    </row>
    <row r="110" spans="1:8" ht="12.75">
      <c r="A110" s="16"/>
      <c r="B110" s="17"/>
      <c r="C110" s="56">
        <v>4300</v>
      </c>
      <c r="D110" s="113" t="s">
        <v>26</v>
      </c>
      <c r="E110" s="77">
        <v>6500</v>
      </c>
      <c r="F110" s="123"/>
      <c r="G110" s="123">
        <v>1000</v>
      </c>
      <c r="H110" s="86">
        <f t="shared" si="5"/>
        <v>5500</v>
      </c>
    </row>
    <row r="111" spans="1:8" ht="108.75" customHeight="1">
      <c r="A111" s="28"/>
      <c r="B111" s="29">
        <v>80195</v>
      </c>
      <c r="C111" s="262" t="s">
        <v>60</v>
      </c>
      <c r="D111" s="284"/>
      <c r="E111" s="93">
        <v>103200</v>
      </c>
      <c r="F111" s="127"/>
      <c r="G111" s="127">
        <f>G112</f>
        <v>19300</v>
      </c>
      <c r="H111" s="110">
        <f t="shared" si="5"/>
        <v>83900</v>
      </c>
    </row>
    <row r="112" spans="1:8" ht="13.5" thickBot="1">
      <c r="A112" s="23"/>
      <c r="B112" s="44"/>
      <c r="C112" s="49">
        <v>4300</v>
      </c>
      <c r="D112" s="113" t="s">
        <v>25</v>
      </c>
      <c r="E112" s="77">
        <v>65300</v>
      </c>
      <c r="F112" s="78"/>
      <c r="G112" s="123">
        <v>19300</v>
      </c>
      <c r="H112" s="72">
        <f t="shared" si="5"/>
        <v>46000</v>
      </c>
    </row>
    <row r="113" spans="1:8" ht="14.25" thickBot="1" thickTop="1">
      <c r="A113" s="21">
        <v>852</v>
      </c>
      <c r="B113" s="261" t="s">
        <v>16</v>
      </c>
      <c r="C113" s="261"/>
      <c r="D113" s="261"/>
      <c r="E113" s="108">
        <v>3521100</v>
      </c>
      <c r="F113" s="82">
        <f>F114+F122+F124+F127</f>
        <v>581</v>
      </c>
      <c r="G113" s="82">
        <f>G114+G122+G124+G127</f>
        <v>356681</v>
      </c>
      <c r="H113" s="109">
        <f t="shared" si="5"/>
        <v>3165000</v>
      </c>
    </row>
    <row r="114" spans="1:8" ht="54" customHeight="1" thickTop="1">
      <c r="A114" s="23"/>
      <c r="B114" s="44">
        <v>85212</v>
      </c>
      <c r="C114" s="301" t="s">
        <v>38</v>
      </c>
      <c r="D114" s="302"/>
      <c r="E114" s="100">
        <v>2693771</v>
      </c>
      <c r="F114" s="92">
        <f>F115+F116+F117+F118+F119+F120+F121</f>
        <v>581</v>
      </c>
      <c r="G114" s="92">
        <f>G115+G116+G117+G118+G119</f>
        <v>292640</v>
      </c>
      <c r="H114" s="110">
        <f t="shared" si="5"/>
        <v>2401712</v>
      </c>
    </row>
    <row r="115" spans="1:8" ht="12.75">
      <c r="A115" s="23"/>
      <c r="B115" s="11"/>
      <c r="C115" s="56">
        <v>3110</v>
      </c>
      <c r="D115" s="47" t="s">
        <v>61</v>
      </c>
      <c r="E115" s="77">
        <v>2576750</v>
      </c>
      <c r="F115" s="78"/>
      <c r="G115" s="123">
        <v>283595</v>
      </c>
      <c r="H115" s="86">
        <f t="shared" si="5"/>
        <v>2293155</v>
      </c>
    </row>
    <row r="116" spans="1:8" ht="16.5" customHeight="1">
      <c r="A116" s="23"/>
      <c r="B116" s="11"/>
      <c r="C116" s="56">
        <v>4040</v>
      </c>
      <c r="D116" s="14" t="s">
        <v>62</v>
      </c>
      <c r="E116" s="117">
        <v>2200</v>
      </c>
      <c r="F116" s="78"/>
      <c r="G116" s="122">
        <v>714</v>
      </c>
      <c r="H116" s="86">
        <f t="shared" si="5"/>
        <v>1486</v>
      </c>
    </row>
    <row r="117" spans="1:8" ht="12.75">
      <c r="A117" s="23"/>
      <c r="B117" s="11"/>
      <c r="C117" s="56">
        <v>4210</v>
      </c>
      <c r="D117" s="47" t="s">
        <v>53</v>
      </c>
      <c r="E117" s="77">
        <v>9350</v>
      </c>
      <c r="F117" s="78"/>
      <c r="G117" s="123">
        <v>4540</v>
      </c>
      <c r="H117" s="86">
        <f t="shared" si="5"/>
        <v>4810</v>
      </c>
    </row>
    <row r="118" spans="1:8" ht="12.75">
      <c r="A118" s="23"/>
      <c r="B118" s="11"/>
      <c r="C118" s="56">
        <v>4300</v>
      </c>
      <c r="D118" s="47" t="s">
        <v>25</v>
      </c>
      <c r="E118" s="77">
        <v>5500</v>
      </c>
      <c r="F118" s="78"/>
      <c r="G118" s="123">
        <v>3400</v>
      </c>
      <c r="H118" s="86">
        <f t="shared" si="5"/>
        <v>2100</v>
      </c>
    </row>
    <row r="119" spans="1:8" ht="25.5">
      <c r="A119" s="23"/>
      <c r="B119" s="11"/>
      <c r="C119" s="56">
        <v>4400</v>
      </c>
      <c r="D119" s="47" t="s">
        <v>63</v>
      </c>
      <c r="E119" s="77">
        <v>4000</v>
      </c>
      <c r="F119" s="78"/>
      <c r="G119" s="122">
        <v>391</v>
      </c>
      <c r="H119" s="86">
        <f t="shared" si="5"/>
        <v>3609</v>
      </c>
    </row>
    <row r="120" spans="1:8" ht="12.75">
      <c r="A120" s="23"/>
      <c r="B120" s="11"/>
      <c r="C120" s="26">
        <v>4560</v>
      </c>
      <c r="D120" s="26" t="s">
        <v>64</v>
      </c>
      <c r="E120" s="27">
        <v>934</v>
      </c>
      <c r="F120" s="45">
        <v>41</v>
      </c>
      <c r="G120" s="45"/>
      <c r="H120" s="27">
        <f>E120+F120-G120</f>
        <v>975</v>
      </c>
    </row>
    <row r="121" spans="1:8" ht="12.75">
      <c r="A121" s="23"/>
      <c r="B121" s="11"/>
      <c r="C121" s="125">
        <v>4700</v>
      </c>
      <c r="D121" s="47" t="s">
        <v>87</v>
      </c>
      <c r="E121" s="126"/>
      <c r="F121" s="124">
        <v>540</v>
      </c>
      <c r="G121" s="78"/>
      <c r="H121" s="86">
        <f aca="true" t="shared" si="6" ref="H121:H131">E121+F121-G121</f>
        <v>540</v>
      </c>
    </row>
    <row r="122" spans="1:8" ht="54" customHeight="1">
      <c r="A122" s="23"/>
      <c r="B122" s="28">
        <v>85213</v>
      </c>
      <c r="C122" s="303" t="s">
        <v>65</v>
      </c>
      <c r="D122" s="302"/>
      <c r="E122" s="100">
        <f>E123</f>
        <v>14000</v>
      </c>
      <c r="F122" s="78"/>
      <c r="G122" s="127">
        <f>G123</f>
        <v>3000</v>
      </c>
      <c r="H122" s="110">
        <f t="shared" si="6"/>
        <v>11000</v>
      </c>
    </row>
    <row r="123" spans="1:8" ht="41.25" customHeight="1">
      <c r="A123" s="23"/>
      <c r="B123" s="50"/>
      <c r="C123" s="114">
        <v>4130</v>
      </c>
      <c r="D123" s="113" t="s">
        <v>66</v>
      </c>
      <c r="E123" s="77">
        <v>14000</v>
      </c>
      <c r="F123" s="78"/>
      <c r="G123" s="124">
        <v>3000</v>
      </c>
      <c r="H123" s="86">
        <f t="shared" si="6"/>
        <v>11000</v>
      </c>
    </row>
    <row r="124" spans="1:8" ht="27.75" customHeight="1">
      <c r="A124" s="23"/>
      <c r="B124" s="50">
        <v>85214</v>
      </c>
      <c r="C124" s="289" t="s">
        <v>17</v>
      </c>
      <c r="D124" s="284"/>
      <c r="E124" s="96">
        <f>E125+E126</f>
        <v>258329</v>
      </c>
      <c r="F124" s="78"/>
      <c r="G124" s="127">
        <f>G125+G126</f>
        <v>12041</v>
      </c>
      <c r="H124" s="110">
        <f t="shared" si="6"/>
        <v>246288</v>
      </c>
    </row>
    <row r="125" spans="1:8" ht="38.25">
      <c r="A125" s="23"/>
      <c r="B125" s="287"/>
      <c r="C125" s="115">
        <v>3110</v>
      </c>
      <c r="D125" s="116" t="s">
        <v>88</v>
      </c>
      <c r="E125" s="117">
        <v>255000</v>
      </c>
      <c r="F125" s="78"/>
      <c r="G125" s="124">
        <v>12000</v>
      </c>
      <c r="H125" s="86">
        <f t="shared" si="6"/>
        <v>243000</v>
      </c>
    </row>
    <row r="126" spans="1:8" ht="12.75">
      <c r="A126" s="23"/>
      <c r="B126" s="288"/>
      <c r="C126" s="114">
        <v>4430</v>
      </c>
      <c r="D126" s="113" t="s">
        <v>67</v>
      </c>
      <c r="E126" s="77">
        <v>3329</v>
      </c>
      <c r="F126" s="78"/>
      <c r="G126" s="78">
        <v>41</v>
      </c>
      <c r="H126" s="86">
        <f t="shared" si="6"/>
        <v>3288</v>
      </c>
    </row>
    <row r="127" spans="1:8" ht="12.75">
      <c r="A127" s="23"/>
      <c r="B127" s="50">
        <v>85295</v>
      </c>
      <c r="C127" s="289" t="s">
        <v>13</v>
      </c>
      <c r="D127" s="284"/>
      <c r="E127" s="96">
        <f>E128</f>
        <v>133000</v>
      </c>
      <c r="F127" s="78"/>
      <c r="G127" s="127">
        <f>G128</f>
        <v>49000</v>
      </c>
      <c r="H127" s="110">
        <f t="shared" si="6"/>
        <v>84000</v>
      </c>
    </row>
    <row r="128" spans="1:8" ht="26.25" thickBot="1">
      <c r="A128" s="23"/>
      <c r="B128" s="13"/>
      <c r="C128" s="115">
        <v>3110</v>
      </c>
      <c r="D128" s="116" t="s">
        <v>68</v>
      </c>
      <c r="E128" s="117">
        <v>133000</v>
      </c>
      <c r="F128" s="78"/>
      <c r="G128" s="124">
        <v>49000</v>
      </c>
      <c r="H128" s="72">
        <f t="shared" si="6"/>
        <v>84000</v>
      </c>
    </row>
    <row r="129" spans="1:8" ht="17.25" customHeight="1" thickBot="1" thickTop="1">
      <c r="A129" s="21">
        <v>854</v>
      </c>
      <c r="B129" s="268" t="s">
        <v>69</v>
      </c>
      <c r="C129" s="269"/>
      <c r="D129" s="290"/>
      <c r="E129" s="128">
        <v>177970</v>
      </c>
      <c r="F129" s="82">
        <f>F130</f>
        <v>500</v>
      </c>
      <c r="G129" s="82">
        <f>G130</f>
        <v>500</v>
      </c>
      <c r="H129" s="109">
        <f t="shared" si="6"/>
        <v>177970</v>
      </c>
    </row>
    <row r="130" spans="1:8" ht="13.5" thickTop="1">
      <c r="A130" s="23"/>
      <c r="B130" s="50">
        <v>85415</v>
      </c>
      <c r="C130" s="289" t="s">
        <v>70</v>
      </c>
      <c r="D130" s="284"/>
      <c r="E130" s="96">
        <f>E131</f>
        <v>31000</v>
      </c>
      <c r="F130" s="132">
        <f>F131+F132</f>
        <v>500</v>
      </c>
      <c r="G130" s="132">
        <f>G131+G132</f>
        <v>500</v>
      </c>
      <c r="H130" s="110">
        <f t="shared" si="6"/>
        <v>31000</v>
      </c>
    </row>
    <row r="131" spans="1:8" ht="25.5">
      <c r="A131" s="23"/>
      <c r="B131" s="13"/>
      <c r="C131" s="115">
        <v>3240</v>
      </c>
      <c r="D131" s="116" t="s">
        <v>71</v>
      </c>
      <c r="E131" s="117">
        <v>31000</v>
      </c>
      <c r="F131" s="78"/>
      <c r="G131" s="78">
        <v>500</v>
      </c>
      <c r="H131" s="86">
        <f t="shared" si="6"/>
        <v>30500</v>
      </c>
    </row>
    <row r="132" spans="1:8" ht="13.5" thickBot="1">
      <c r="A132" s="23"/>
      <c r="B132" s="48"/>
      <c r="C132" s="26">
        <v>4300</v>
      </c>
      <c r="D132" s="26" t="s">
        <v>26</v>
      </c>
      <c r="E132" s="27"/>
      <c r="F132" s="45">
        <v>500</v>
      </c>
      <c r="G132" s="45"/>
      <c r="H132" s="20">
        <f aca="true" t="shared" si="7" ref="H132:H138">E132+F132-G132</f>
        <v>500</v>
      </c>
    </row>
    <row r="133" spans="1:8" ht="14.25" thickBot="1" thickTop="1">
      <c r="A133" s="21">
        <v>926</v>
      </c>
      <c r="B133" s="261" t="s">
        <v>39</v>
      </c>
      <c r="C133" s="261"/>
      <c r="D133" s="261"/>
      <c r="E133" s="108">
        <v>56000</v>
      </c>
      <c r="F133" s="130">
        <f>F134</f>
        <v>99</v>
      </c>
      <c r="G133" s="130">
        <f>G134</f>
        <v>99</v>
      </c>
      <c r="H133" s="64">
        <f t="shared" si="7"/>
        <v>56000</v>
      </c>
    </row>
    <row r="134" spans="1:8" ht="28.5" customHeight="1" thickTop="1">
      <c r="A134" s="23"/>
      <c r="B134" s="129">
        <v>92695</v>
      </c>
      <c r="C134" s="286" t="s">
        <v>72</v>
      </c>
      <c r="D134" s="267"/>
      <c r="E134" s="111">
        <v>56000</v>
      </c>
      <c r="F134" s="131">
        <f>F135+F136</f>
        <v>99</v>
      </c>
      <c r="G134" s="131">
        <f>G135+G136</f>
        <v>99</v>
      </c>
      <c r="H134" s="68">
        <f t="shared" si="7"/>
        <v>56000</v>
      </c>
    </row>
    <row r="135" spans="1:8" ht="12.75">
      <c r="A135" s="23"/>
      <c r="B135" s="48"/>
      <c r="C135" s="56">
        <v>4300</v>
      </c>
      <c r="D135" s="113" t="s">
        <v>25</v>
      </c>
      <c r="E135" s="77">
        <v>3800</v>
      </c>
      <c r="F135" s="78"/>
      <c r="G135" s="78">
        <v>99</v>
      </c>
      <c r="H135" s="86">
        <f t="shared" si="7"/>
        <v>3701</v>
      </c>
    </row>
    <row r="136" spans="1:8" ht="39" thickBot="1">
      <c r="A136" s="23"/>
      <c r="B136" s="48"/>
      <c r="C136" s="56">
        <v>4500</v>
      </c>
      <c r="D136" s="47" t="s">
        <v>110</v>
      </c>
      <c r="E136" s="52"/>
      <c r="F136" s="124">
        <v>99</v>
      </c>
      <c r="G136" s="78"/>
      <c r="H136" s="86">
        <f t="shared" si="7"/>
        <v>99</v>
      </c>
    </row>
    <row r="137" spans="1:8" ht="14.25" thickBot="1" thickTop="1">
      <c r="A137" s="30"/>
      <c r="B137" s="291" t="s">
        <v>18</v>
      </c>
      <c r="C137" s="292"/>
      <c r="D137" s="293"/>
      <c r="E137" s="59">
        <f>E79+E83+E87+E94+E113+E129+E133</f>
        <v>15785761</v>
      </c>
      <c r="F137" s="59">
        <f>F133+F129+F113+F94+F87+F83+F79</f>
        <v>18870</v>
      </c>
      <c r="G137" s="59">
        <f>G133+G129+G113+G94+G91+G87+G83+G79</f>
        <v>394397</v>
      </c>
      <c r="H137" s="59">
        <f t="shared" si="7"/>
        <v>15410234</v>
      </c>
    </row>
    <row r="138" spans="1:8" ht="14.25" thickBot="1" thickTop="1">
      <c r="A138" s="60"/>
      <c r="B138" s="294" t="s">
        <v>40</v>
      </c>
      <c r="C138" s="295"/>
      <c r="D138" s="296"/>
      <c r="E138" s="61">
        <v>21670000</v>
      </c>
      <c r="F138" s="215">
        <f>F137</f>
        <v>18870</v>
      </c>
      <c r="G138" s="215">
        <f>G137</f>
        <v>394397</v>
      </c>
      <c r="H138" s="61">
        <f t="shared" si="7"/>
        <v>21294473</v>
      </c>
    </row>
    <row r="139" ht="13.5" thickTop="1"/>
  </sheetData>
  <mergeCells count="47">
    <mergeCell ref="B137:D137"/>
    <mergeCell ref="B138:D138"/>
    <mergeCell ref="B23:B24"/>
    <mergeCell ref="C25:D25"/>
    <mergeCell ref="C105:D105"/>
    <mergeCell ref="C108:D108"/>
    <mergeCell ref="B113:D113"/>
    <mergeCell ref="C114:D114"/>
    <mergeCell ref="C122:D122"/>
    <mergeCell ref="C124:D124"/>
    <mergeCell ref="B133:D133"/>
    <mergeCell ref="C134:D134"/>
    <mergeCell ref="C111:D111"/>
    <mergeCell ref="B94:D94"/>
    <mergeCell ref="C95:D95"/>
    <mergeCell ref="B125:B126"/>
    <mergeCell ref="C127:D127"/>
    <mergeCell ref="B129:D129"/>
    <mergeCell ref="C130:D130"/>
    <mergeCell ref="C88:D88"/>
    <mergeCell ref="B91:D91"/>
    <mergeCell ref="A92:A93"/>
    <mergeCell ref="C92:D92"/>
    <mergeCell ref="C80:D80"/>
    <mergeCell ref="B87:D87"/>
    <mergeCell ref="G73:H73"/>
    <mergeCell ref="A75:H75"/>
    <mergeCell ref="A76:H76"/>
    <mergeCell ref="B79:D79"/>
    <mergeCell ref="B83:D83"/>
    <mergeCell ref="C84:D84"/>
    <mergeCell ref="G69:H69"/>
    <mergeCell ref="G70:H70"/>
    <mergeCell ref="G71:H71"/>
    <mergeCell ref="G72:H72"/>
    <mergeCell ref="G68:H68"/>
    <mergeCell ref="C20:D20"/>
    <mergeCell ref="C22:D22"/>
    <mergeCell ref="C12:D12"/>
    <mergeCell ref="B17:D17"/>
    <mergeCell ref="C18:D18"/>
    <mergeCell ref="B14:D14"/>
    <mergeCell ref="C15:D15"/>
    <mergeCell ref="G6:H6"/>
    <mergeCell ref="A7:H7"/>
    <mergeCell ref="A8:H8"/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60">
      <selection activeCell="D85" sqref="D85"/>
    </sheetView>
  </sheetViews>
  <sheetFormatPr defaultColWidth="9.00390625" defaultRowHeight="12.75"/>
  <cols>
    <col min="1" max="1" width="4.00390625" style="0" customWidth="1"/>
    <col min="2" max="2" width="6.00390625" style="0" customWidth="1"/>
    <col min="3" max="3" width="4.625" style="0" customWidth="1"/>
    <col min="4" max="4" width="29.00390625" style="0" customWidth="1"/>
    <col min="5" max="5" width="13.625" style="0" customWidth="1"/>
    <col min="8" max="8" width="11.125" style="0" customWidth="1"/>
  </cols>
  <sheetData>
    <row r="1" spans="1:7" ht="12.75">
      <c r="A1" s="134"/>
      <c r="B1" s="134"/>
      <c r="C1" s="135"/>
      <c r="D1" s="319"/>
      <c r="E1" s="319"/>
      <c r="F1" s="319"/>
      <c r="G1" s="319"/>
    </row>
    <row r="2" spans="1:8" ht="12.75">
      <c r="A2" s="134"/>
      <c r="B2" s="134"/>
      <c r="C2" s="135"/>
      <c r="D2" s="319" t="s">
        <v>84</v>
      </c>
      <c r="E2" s="319"/>
      <c r="F2" s="311"/>
      <c r="G2" s="311"/>
      <c r="H2" s="311"/>
    </row>
    <row r="3" spans="1:8" ht="12.75">
      <c r="A3" s="134"/>
      <c r="B3" s="134"/>
      <c r="C3" s="135"/>
      <c r="D3" s="136"/>
      <c r="E3" s="136"/>
      <c r="F3" s="174" t="s">
        <v>41</v>
      </c>
      <c r="G3" s="174"/>
      <c r="H3" s="167"/>
    </row>
    <row r="4" spans="1:8" ht="12.75">
      <c r="A4" s="134"/>
      <c r="B4" s="134"/>
      <c r="C4" s="135"/>
      <c r="D4" s="136"/>
      <c r="E4" s="136"/>
      <c r="F4" s="174" t="s">
        <v>1</v>
      </c>
      <c r="G4" s="174"/>
      <c r="H4" s="167"/>
    </row>
    <row r="5" spans="1:8" ht="12.75">
      <c r="A5" s="134"/>
      <c r="B5" s="134"/>
      <c r="C5" s="135"/>
      <c r="D5" s="136"/>
      <c r="E5" s="136"/>
      <c r="F5" s="174" t="s">
        <v>42</v>
      </c>
      <c r="G5" s="174"/>
      <c r="H5" s="167"/>
    </row>
    <row r="6" spans="1:8" ht="12.75">
      <c r="A6" s="134"/>
      <c r="B6" s="134"/>
      <c r="C6" s="135"/>
      <c r="D6" s="136"/>
      <c r="E6" s="136"/>
      <c r="F6" s="174" t="s">
        <v>2</v>
      </c>
      <c r="G6" s="174"/>
      <c r="H6" s="167"/>
    </row>
    <row r="7" spans="1:8" ht="15.75">
      <c r="A7" s="137"/>
      <c r="B7" s="137"/>
      <c r="C7" s="138"/>
      <c r="D7" s="136"/>
      <c r="E7" s="136"/>
      <c r="F7" s="318" t="s">
        <v>43</v>
      </c>
      <c r="G7" s="318"/>
      <c r="H7" s="167"/>
    </row>
    <row r="8" spans="1:8" ht="15.75">
      <c r="A8" s="137"/>
      <c r="B8" s="137"/>
      <c r="C8" s="138"/>
      <c r="D8" s="136"/>
      <c r="E8" s="136"/>
      <c r="F8" s="167"/>
      <c r="G8" s="167"/>
      <c r="H8" s="167"/>
    </row>
    <row r="9" spans="1:8" ht="15.75">
      <c r="A9" s="137"/>
      <c r="B9" s="137"/>
      <c r="C9" s="138"/>
      <c r="D9" s="136"/>
      <c r="E9" s="136"/>
      <c r="F9" s="167"/>
      <c r="G9" s="167"/>
      <c r="H9" s="167"/>
    </row>
    <row r="10" spans="1:8" ht="33" customHeight="1">
      <c r="A10" s="310" t="s">
        <v>82</v>
      </c>
      <c r="B10" s="310"/>
      <c r="C10" s="310"/>
      <c r="D10" s="310"/>
      <c r="E10" s="310"/>
      <c r="F10" s="311"/>
      <c r="G10" s="311"/>
      <c r="H10" s="311"/>
    </row>
    <row r="11" spans="1:8" ht="15.75">
      <c r="A11" s="310" t="s">
        <v>83</v>
      </c>
      <c r="B11" s="310"/>
      <c r="C11" s="310"/>
      <c r="D11" s="310"/>
      <c r="E11" s="310"/>
      <c r="F11" s="311"/>
      <c r="G11" s="311"/>
      <c r="H11" s="311"/>
    </row>
    <row r="12" spans="1:5" ht="16.5" thickBot="1">
      <c r="A12" s="141"/>
      <c r="B12" s="141"/>
      <c r="C12" s="140"/>
      <c r="D12" s="139"/>
      <c r="E12" s="140"/>
    </row>
    <row r="13" spans="1:8" ht="26.25" thickBot="1">
      <c r="A13" s="40" t="s">
        <v>5</v>
      </c>
      <c r="B13" s="40" t="s">
        <v>6</v>
      </c>
      <c r="C13" s="40" t="s">
        <v>7</v>
      </c>
      <c r="D13" s="40" t="s">
        <v>22</v>
      </c>
      <c r="E13" s="40" t="s">
        <v>74</v>
      </c>
      <c r="F13" s="7" t="s">
        <v>9</v>
      </c>
      <c r="G13" s="7" t="s">
        <v>10</v>
      </c>
      <c r="H13" s="7" t="s">
        <v>11</v>
      </c>
    </row>
    <row r="14" spans="1:8" ht="14.25" thickBot="1" thickTop="1">
      <c r="A14" s="142">
        <v>750</v>
      </c>
      <c r="B14" s="315" t="s">
        <v>28</v>
      </c>
      <c r="C14" s="316"/>
      <c r="D14" s="317"/>
      <c r="E14" s="143">
        <f>E15</f>
        <v>114000</v>
      </c>
      <c r="F14" s="168"/>
      <c r="G14" s="168"/>
      <c r="H14" s="169">
        <f>E14+F14-G14</f>
        <v>114000</v>
      </c>
    </row>
    <row r="15" spans="1:8" ht="13.5" thickTop="1">
      <c r="A15" s="144"/>
      <c r="B15" s="145">
        <v>75011</v>
      </c>
      <c r="C15" s="320" t="s">
        <v>75</v>
      </c>
      <c r="D15" s="321"/>
      <c r="E15" s="158">
        <f>E16</f>
        <v>114000</v>
      </c>
      <c r="F15" s="170"/>
      <c r="G15" s="170"/>
      <c r="H15" s="171">
        <f>E15+F15-G15</f>
        <v>114000</v>
      </c>
    </row>
    <row r="16" spans="1:8" ht="66" customHeight="1" thickBot="1">
      <c r="A16" s="144"/>
      <c r="B16" s="146"/>
      <c r="C16" s="147">
        <v>2010</v>
      </c>
      <c r="D16" s="19" t="s">
        <v>76</v>
      </c>
      <c r="E16" s="159">
        <v>114000</v>
      </c>
      <c r="F16" s="172"/>
      <c r="G16" s="172"/>
      <c r="H16" s="72">
        <f aca="true" t="shared" si="0" ref="H16:H27">E16+F16-G16</f>
        <v>114000</v>
      </c>
    </row>
    <row r="17" spans="1:8" ht="14.25" thickBot="1" thickTop="1">
      <c r="A17" s="148">
        <v>751</v>
      </c>
      <c r="B17" s="268" t="s">
        <v>44</v>
      </c>
      <c r="C17" s="269"/>
      <c r="D17" s="290"/>
      <c r="E17" s="160">
        <f>E18</f>
        <v>1539</v>
      </c>
      <c r="F17" s="168"/>
      <c r="G17" s="175">
        <f>G18</f>
        <v>127</v>
      </c>
      <c r="H17" s="169">
        <f t="shared" si="0"/>
        <v>1412</v>
      </c>
    </row>
    <row r="18" spans="1:8" ht="13.5" thickTop="1">
      <c r="A18" s="144"/>
      <c r="B18" s="145">
        <v>75101</v>
      </c>
      <c r="C18" s="266" t="s">
        <v>45</v>
      </c>
      <c r="D18" s="267"/>
      <c r="E18" s="158">
        <f>E19</f>
        <v>1539</v>
      </c>
      <c r="F18" s="170"/>
      <c r="G18" s="176">
        <f>G19</f>
        <v>127</v>
      </c>
      <c r="H18" s="171">
        <f t="shared" si="0"/>
        <v>1412</v>
      </c>
    </row>
    <row r="19" spans="1:8" ht="66.75" customHeight="1" thickBot="1">
      <c r="A19" s="142"/>
      <c r="B19" s="146"/>
      <c r="C19" s="147">
        <v>2010</v>
      </c>
      <c r="D19" s="19" t="s">
        <v>76</v>
      </c>
      <c r="E19" s="161">
        <v>1539</v>
      </c>
      <c r="F19" s="71"/>
      <c r="G19" s="71">
        <v>127</v>
      </c>
      <c r="H19" s="72">
        <f t="shared" si="0"/>
        <v>1412</v>
      </c>
    </row>
    <row r="20" spans="1:8" ht="14.25" thickBot="1" thickTop="1">
      <c r="A20" s="142">
        <v>852</v>
      </c>
      <c r="B20" s="315" t="s">
        <v>16</v>
      </c>
      <c r="C20" s="316"/>
      <c r="D20" s="317"/>
      <c r="E20" s="162">
        <f>E21+E23+E25</f>
        <v>2827100</v>
      </c>
      <c r="F20" s="63"/>
      <c r="G20" s="130">
        <f>G21+G23+G25</f>
        <v>304100</v>
      </c>
      <c r="H20" s="169">
        <f t="shared" si="0"/>
        <v>2523000</v>
      </c>
    </row>
    <row r="21" spans="1:8" ht="13.5" thickTop="1">
      <c r="A21" s="313"/>
      <c r="B21" s="149">
        <v>85212</v>
      </c>
      <c r="C21" s="266" t="s">
        <v>38</v>
      </c>
      <c r="D21" s="267"/>
      <c r="E21" s="158">
        <f>E22</f>
        <v>2690100</v>
      </c>
      <c r="F21" s="67"/>
      <c r="G21" s="131">
        <f>G22</f>
        <v>292100</v>
      </c>
      <c r="H21" s="171">
        <f t="shared" si="0"/>
        <v>2398000</v>
      </c>
    </row>
    <row r="22" spans="1:8" ht="67.5" customHeight="1">
      <c r="A22" s="314"/>
      <c r="B22" s="150"/>
      <c r="C22" s="151">
        <v>2010</v>
      </c>
      <c r="D22" s="14" t="s">
        <v>76</v>
      </c>
      <c r="E22" s="163">
        <v>2690100</v>
      </c>
      <c r="F22" s="78"/>
      <c r="G22" s="124">
        <v>292100</v>
      </c>
      <c r="H22" s="79">
        <f t="shared" si="0"/>
        <v>2398000</v>
      </c>
    </row>
    <row r="23" spans="1:8" ht="12.75">
      <c r="A23" s="314"/>
      <c r="B23" s="152">
        <v>85213</v>
      </c>
      <c r="C23" s="262" t="s">
        <v>77</v>
      </c>
      <c r="D23" s="284"/>
      <c r="E23" s="164">
        <f>E24</f>
        <v>14000</v>
      </c>
      <c r="F23" s="78"/>
      <c r="G23" s="127">
        <f>G24</f>
        <v>3000</v>
      </c>
      <c r="H23" s="171">
        <f t="shared" si="0"/>
        <v>11000</v>
      </c>
    </row>
    <row r="24" spans="1:8" ht="66" customHeight="1">
      <c r="A24" s="314"/>
      <c r="B24" s="145"/>
      <c r="C24" s="153">
        <v>2010</v>
      </c>
      <c r="D24" s="154" t="s">
        <v>76</v>
      </c>
      <c r="E24" s="165">
        <v>14000</v>
      </c>
      <c r="F24" s="78"/>
      <c r="G24" s="124">
        <v>3000</v>
      </c>
      <c r="H24" s="79">
        <f t="shared" si="0"/>
        <v>11000</v>
      </c>
    </row>
    <row r="25" spans="1:8" ht="12.75">
      <c r="A25" s="144"/>
      <c r="B25" s="152">
        <v>85214</v>
      </c>
      <c r="C25" s="262" t="s">
        <v>78</v>
      </c>
      <c r="D25" s="284"/>
      <c r="E25" s="164">
        <f>E26</f>
        <v>123000</v>
      </c>
      <c r="F25" s="78"/>
      <c r="G25" s="127">
        <f>G26</f>
        <v>9000</v>
      </c>
      <c r="H25" s="171">
        <f t="shared" si="0"/>
        <v>114000</v>
      </c>
    </row>
    <row r="26" spans="1:8" ht="67.5" customHeight="1" thickBot="1">
      <c r="A26" s="144"/>
      <c r="B26" s="152"/>
      <c r="C26" s="155">
        <v>2010</v>
      </c>
      <c r="D26" s="26" t="s">
        <v>76</v>
      </c>
      <c r="E26" s="166">
        <v>123000</v>
      </c>
      <c r="F26" s="71"/>
      <c r="G26" s="249">
        <v>9000</v>
      </c>
      <c r="H26" s="72">
        <f t="shared" si="0"/>
        <v>114000</v>
      </c>
    </row>
    <row r="27" spans="1:8" ht="14.25" thickBot="1" thickTop="1">
      <c r="A27" s="148"/>
      <c r="B27" s="156" t="s">
        <v>79</v>
      </c>
      <c r="C27" s="157"/>
      <c r="D27" s="156" t="s">
        <v>80</v>
      </c>
      <c r="E27" s="162">
        <f>E20+E17+E14</f>
        <v>2942639</v>
      </c>
      <c r="F27" s="130"/>
      <c r="G27" s="130">
        <f>G14+G17+G20</f>
        <v>304227</v>
      </c>
      <c r="H27" s="169">
        <f t="shared" si="0"/>
        <v>2638412</v>
      </c>
    </row>
    <row r="28" ht="13.5" thickTop="1"/>
    <row r="32" spans="6:10" ht="12.75">
      <c r="F32" s="1" t="s">
        <v>85</v>
      </c>
      <c r="G32" s="1"/>
      <c r="H32" s="167"/>
      <c r="I32" s="167"/>
      <c r="J32" s="167"/>
    </row>
    <row r="33" spans="6:10" ht="12.75">
      <c r="F33" s="1" t="s">
        <v>41</v>
      </c>
      <c r="G33" s="1"/>
      <c r="H33" s="174"/>
      <c r="I33" s="174"/>
      <c r="J33" s="167"/>
    </row>
    <row r="34" spans="6:10" ht="12.75">
      <c r="F34" s="1" t="s">
        <v>1</v>
      </c>
      <c r="G34" s="1"/>
      <c r="H34" s="174"/>
      <c r="I34" s="174"/>
      <c r="J34" s="167"/>
    </row>
    <row r="35" spans="6:10" ht="12.75">
      <c r="F35" s="1" t="s">
        <v>42</v>
      </c>
      <c r="G35" s="1"/>
      <c r="H35" s="174"/>
      <c r="I35" s="174"/>
      <c r="J35" s="167"/>
    </row>
    <row r="36" spans="6:10" ht="12.75">
      <c r="F36" s="1" t="s">
        <v>2</v>
      </c>
      <c r="G36" s="1"/>
      <c r="H36" s="174"/>
      <c r="I36" s="174"/>
      <c r="J36" s="167"/>
    </row>
    <row r="37" spans="6:10" ht="12.75">
      <c r="F37" s="271" t="s">
        <v>43</v>
      </c>
      <c r="G37" s="271"/>
      <c r="H37" s="318"/>
      <c r="I37" s="318"/>
      <c r="J37" s="167"/>
    </row>
    <row r="40" spans="1:8" ht="28.5" customHeight="1">
      <c r="A40" s="304" t="s">
        <v>103</v>
      </c>
      <c r="B40" s="304"/>
      <c r="C40" s="304"/>
      <c r="D40" s="304"/>
      <c r="E40" s="304"/>
      <c r="F40" s="305"/>
      <c r="G40" s="305"/>
      <c r="H40" s="305"/>
    </row>
    <row r="41" spans="1:8" ht="12.75">
      <c r="A41" s="304" t="s">
        <v>73</v>
      </c>
      <c r="B41" s="304"/>
      <c r="C41" s="304"/>
      <c r="D41" s="304"/>
      <c r="E41" s="304"/>
      <c r="F41" s="305"/>
      <c r="G41" s="305"/>
      <c r="H41" s="305"/>
    </row>
    <row r="42" spans="1:5" ht="13.5" thickBot="1">
      <c r="A42" s="177"/>
      <c r="B42" s="177"/>
      <c r="C42" s="136"/>
      <c r="D42" s="178"/>
      <c r="E42" s="136"/>
    </row>
    <row r="43" spans="1:8" ht="26.25" thickBot="1">
      <c r="A43" s="40" t="s">
        <v>5</v>
      </c>
      <c r="B43" s="40" t="s">
        <v>6</v>
      </c>
      <c r="C43" s="40" t="s">
        <v>7</v>
      </c>
      <c r="D43" s="40" t="s">
        <v>22</v>
      </c>
      <c r="E43" s="40" t="s">
        <v>74</v>
      </c>
      <c r="F43" s="7" t="s">
        <v>9</v>
      </c>
      <c r="G43" s="7" t="s">
        <v>10</v>
      </c>
      <c r="H43" s="7" t="s">
        <v>11</v>
      </c>
    </row>
    <row r="44" spans="1:8" ht="14.25" thickBot="1" thickTop="1">
      <c r="A44" s="30">
        <v>750</v>
      </c>
      <c r="B44" s="259" t="s">
        <v>28</v>
      </c>
      <c r="C44" s="260"/>
      <c r="D44" s="312"/>
      <c r="E44" s="184">
        <f>E45</f>
        <v>114000</v>
      </c>
      <c r="F44" s="195"/>
      <c r="G44" s="195"/>
      <c r="H44" s="189">
        <f>E44+F44-G44</f>
        <v>114000</v>
      </c>
    </row>
    <row r="45" spans="1:8" ht="13.5" thickTop="1">
      <c r="A45" s="23"/>
      <c r="B45" s="16">
        <v>75011</v>
      </c>
      <c r="C45" s="266" t="s">
        <v>75</v>
      </c>
      <c r="D45" s="267"/>
      <c r="E45" s="185">
        <f>E46+E47+E48+E49+E50</f>
        <v>114000</v>
      </c>
      <c r="F45" s="176"/>
      <c r="G45" s="176"/>
      <c r="H45" s="190">
        <f aca="true" t="shared" si="1" ref="H45:H75">E45+F45-G45</f>
        <v>114000</v>
      </c>
    </row>
    <row r="46" spans="1:8" ht="25.5">
      <c r="A46" s="23"/>
      <c r="B46" s="179"/>
      <c r="C46" s="56">
        <v>4010</v>
      </c>
      <c r="D46" s="26" t="s">
        <v>89</v>
      </c>
      <c r="E46" s="52">
        <v>88600</v>
      </c>
      <c r="F46" s="173"/>
      <c r="G46" s="173"/>
      <c r="H46" s="191">
        <f t="shared" si="1"/>
        <v>88600</v>
      </c>
    </row>
    <row r="47" spans="1:8" ht="12.75">
      <c r="A47" s="23"/>
      <c r="B47" s="23"/>
      <c r="C47" s="56">
        <v>4040</v>
      </c>
      <c r="D47" s="26" t="s">
        <v>90</v>
      </c>
      <c r="E47" s="52">
        <v>6000</v>
      </c>
      <c r="F47" s="173"/>
      <c r="G47" s="173"/>
      <c r="H47" s="191">
        <f t="shared" si="1"/>
        <v>6000</v>
      </c>
    </row>
    <row r="48" spans="1:8" ht="12.75">
      <c r="A48" s="23"/>
      <c r="B48" s="23"/>
      <c r="C48" s="56">
        <v>4110</v>
      </c>
      <c r="D48" s="26" t="s">
        <v>91</v>
      </c>
      <c r="E48" s="52">
        <v>14500</v>
      </c>
      <c r="F48" s="173"/>
      <c r="G48" s="173"/>
      <c r="H48" s="191">
        <f t="shared" si="1"/>
        <v>14500</v>
      </c>
    </row>
    <row r="49" spans="1:8" ht="12.75">
      <c r="A49" s="23"/>
      <c r="B49" s="23"/>
      <c r="C49" s="56">
        <v>4120</v>
      </c>
      <c r="D49" s="26" t="s">
        <v>92</v>
      </c>
      <c r="E49" s="52">
        <v>2300</v>
      </c>
      <c r="F49" s="173"/>
      <c r="G49" s="173"/>
      <c r="H49" s="191">
        <f t="shared" si="1"/>
        <v>2300</v>
      </c>
    </row>
    <row r="50" spans="1:8" ht="26.25" thickBot="1">
      <c r="A50" s="23"/>
      <c r="B50" s="23"/>
      <c r="C50" s="180">
        <v>4440</v>
      </c>
      <c r="D50" s="181" t="s">
        <v>93</v>
      </c>
      <c r="E50" s="182">
        <v>2600</v>
      </c>
      <c r="F50" s="172"/>
      <c r="G50" s="172"/>
      <c r="H50" s="188">
        <f t="shared" si="1"/>
        <v>2600</v>
      </c>
    </row>
    <row r="51" spans="1:8" ht="14.25" thickBot="1" thickTop="1">
      <c r="A51" s="133">
        <v>751</v>
      </c>
      <c r="B51" s="268" t="s">
        <v>44</v>
      </c>
      <c r="C51" s="269"/>
      <c r="D51" s="290"/>
      <c r="E51" s="251">
        <f>E52</f>
        <v>1539</v>
      </c>
      <c r="F51" s="175"/>
      <c r="G51" s="175">
        <f>G52</f>
        <v>127</v>
      </c>
      <c r="H51" s="169">
        <f t="shared" si="1"/>
        <v>1412</v>
      </c>
    </row>
    <row r="52" spans="1:8" ht="13.5" thickTop="1">
      <c r="A52" s="23"/>
      <c r="B52" s="129">
        <v>75101</v>
      </c>
      <c r="C52" s="266" t="s">
        <v>94</v>
      </c>
      <c r="D52" s="267"/>
      <c r="E52" s="100">
        <f>E53+E54+E55+E56</f>
        <v>1539</v>
      </c>
      <c r="F52" s="176"/>
      <c r="G52" s="176">
        <f>G53+G54+G55+G56</f>
        <v>127</v>
      </c>
      <c r="H52" s="171">
        <f t="shared" si="1"/>
        <v>1412</v>
      </c>
    </row>
    <row r="53" spans="1:8" ht="12.75">
      <c r="A53" s="23"/>
      <c r="B53" s="23"/>
      <c r="C53" s="56">
        <v>4110</v>
      </c>
      <c r="D53" s="26" t="s">
        <v>91</v>
      </c>
      <c r="E53" s="186">
        <v>121</v>
      </c>
      <c r="F53" s="173"/>
      <c r="G53" s="173"/>
      <c r="H53" s="191">
        <f t="shared" si="1"/>
        <v>121</v>
      </c>
    </row>
    <row r="54" spans="1:8" ht="12.75">
      <c r="A54" s="23"/>
      <c r="B54" s="23"/>
      <c r="C54" s="56">
        <v>4120</v>
      </c>
      <c r="D54" s="26" t="s">
        <v>92</v>
      </c>
      <c r="E54" s="186">
        <v>18</v>
      </c>
      <c r="F54" s="173"/>
      <c r="G54" s="173"/>
      <c r="H54" s="191">
        <f t="shared" si="1"/>
        <v>18</v>
      </c>
    </row>
    <row r="55" spans="1:8" ht="12.75">
      <c r="A55" s="23"/>
      <c r="B55" s="23"/>
      <c r="C55" s="56">
        <v>4170</v>
      </c>
      <c r="D55" s="26" t="s">
        <v>95</v>
      </c>
      <c r="E55" s="186">
        <v>700</v>
      </c>
      <c r="F55" s="173"/>
      <c r="G55" s="173"/>
      <c r="H55" s="191">
        <f t="shared" si="1"/>
        <v>700</v>
      </c>
    </row>
    <row r="56" spans="1:8" ht="13.5" thickBot="1">
      <c r="A56" s="23"/>
      <c r="B56" s="23"/>
      <c r="C56" s="180">
        <v>4210</v>
      </c>
      <c r="D56" s="181" t="s">
        <v>27</v>
      </c>
      <c r="E56" s="187">
        <v>700</v>
      </c>
      <c r="F56" s="172"/>
      <c r="G56" s="172">
        <v>127</v>
      </c>
      <c r="H56" s="188">
        <f t="shared" si="1"/>
        <v>573</v>
      </c>
    </row>
    <row r="57" spans="1:8" ht="14.25" thickBot="1" thickTop="1">
      <c r="A57" s="133">
        <v>852</v>
      </c>
      <c r="B57" s="268" t="s">
        <v>16</v>
      </c>
      <c r="C57" s="269"/>
      <c r="D57" s="290"/>
      <c r="E57" s="251">
        <f>E58+E71+E73</f>
        <v>2827100</v>
      </c>
      <c r="F57" s="203">
        <f>F58+F71+F73</f>
        <v>540</v>
      </c>
      <c r="G57" s="203">
        <f>G58+G71+G73</f>
        <v>304640</v>
      </c>
      <c r="H57" s="189">
        <f t="shared" si="1"/>
        <v>2523000</v>
      </c>
    </row>
    <row r="58" spans="1:8" ht="13.5" thickTop="1">
      <c r="A58" s="306"/>
      <c r="B58" s="44">
        <v>85212</v>
      </c>
      <c r="C58" s="266" t="s">
        <v>38</v>
      </c>
      <c r="D58" s="267"/>
      <c r="E58" s="252">
        <f>E59+E60+E61+E62+E63+E64+E65+E66+E67+E69+E70</f>
        <v>2690100</v>
      </c>
      <c r="F58" s="200">
        <f>F59+F60+F61+F62+F63+F64+F65+F67+F68+F69+F70</f>
        <v>540</v>
      </c>
      <c r="G58" s="200">
        <f>G59+G60+G61+G62+G63+G64+G65+G66+G67+G68+G69+G70</f>
        <v>292640</v>
      </c>
      <c r="H58" s="190">
        <f t="shared" si="1"/>
        <v>2398000</v>
      </c>
    </row>
    <row r="59" spans="1:8" ht="12.75">
      <c r="A59" s="287"/>
      <c r="B59" s="307"/>
      <c r="C59" s="56">
        <v>3110</v>
      </c>
      <c r="D59" s="47" t="s">
        <v>61</v>
      </c>
      <c r="E59" s="77">
        <v>2576750</v>
      </c>
      <c r="F59" s="173"/>
      <c r="G59" s="196">
        <v>283595</v>
      </c>
      <c r="H59" s="191">
        <f t="shared" si="1"/>
        <v>2293155</v>
      </c>
    </row>
    <row r="60" spans="1:8" ht="38.25">
      <c r="A60" s="287"/>
      <c r="B60" s="308"/>
      <c r="C60" s="56">
        <v>4110</v>
      </c>
      <c r="D60" s="47" t="s">
        <v>96</v>
      </c>
      <c r="E60" s="77">
        <v>43100</v>
      </c>
      <c r="F60" s="173"/>
      <c r="G60" s="173"/>
      <c r="H60" s="192">
        <f t="shared" si="1"/>
        <v>43100</v>
      </c>
    </row>
    <row r="61" spans="1:8" ht="25.5">
      <c r="A61" s="287"/>
      <c r="B61" s="308"/>
      <c r="C61" s="56">
        <v>4010</v>
      </c>
      <c r="D61" s="47" t="s">
        <v>97</v>
      </c>
      <c r="E61" s="77">
        <v>44500</v>
      </c>
      <c r="F61" s="173"/>
      <c r="G61" s="173"/>
      <c r="H61" s="191">
        <f t="shared" si="1"/>
        <v>44500</v>
      </c>
    </row>
    <row r="62" spans="1:8" ht="12.75">
      <c r="A62" s="287"/>
      <c r="B62" s="308"/>
      <c r="C62" s="56">
        <v>4040</v>
      </c>
      <c r="D62" s="47" t="s">
        <v>98</v>
      </c>
      <c r="E62" s="77">
        <v>2200</v>
      </c>
      <c r="F62" s="173"/>
      <c r="G62" s="173">
        <v>714</v>
      </c>
      <c r="H62" s="191">
        <f t="shared" si="1"/>
        <v>1486</v>
      </c>
    </row>
    <row r="63" spans="1:8" ht="12.75">
      <c r="A63" s="287"/>
      <c r="B63" s="308"/>
      <c r="C63" s="56">
        <v>4120</v>
      </c>
      <c r="D63" s="47" t="s">
        <v>92</v>
      </c>
      <c r="E63" s="77">
        <v>1200</v>
      </c>
      <c r="F63" s="173"/>
      <c r="G63" s="173"/>
      <c r="H63" s="191">
        <f t="shared" si="1"/>
        <v>1200</v>
      </c>
    </row>
    <row r="64" spans="1:8" ht="12.75">
      <c r="A64" s="287"/>
      <c r="B64" s="308"/>
      <c r="C64" s="56">
        <v>4140</v>
      </c>
      <c r="D64" s="47" t="s">
        <v>99</v>
      </c>
      <c r="E64" s="77">
        <v>1400</v>
      </c>
      <c r="F64" s="173"/>
      <c r="G64" s="173"/>
      <c r="H64" s="191">
        <f t="shared" si="1"/>
        <v>1400</v>
      </c>
    </row>
    <row r="65" spans="1:8" ht="12.75">
      <c r="A65" s="287"/>
      <c r="B65" s="308"/>
      <c r="C65" s="56">
        <v>4210</v>
      </c>
      <c r="D65" s="47" t="s">
        <v>27</v>
      </c>
      <c r="E65" s="77">
        <v>9350</v>
      </c>
      <c r="F65" s="173"/>
      <c r="G65" s="196">
        <v>4540</v>
      </c>
      <c r="H65" s="191">
        <f t="shared" si="1"/>
        <v>4810</v>
      </c>
    </row>
    <row r="66" spans="1:8" ht="25.5">
      <c r="A66" s="287"/>
      <c r="B66" s="308"/>
      <c r="C66" s="56">
        <v>4400</v>
      </c>
      <c r="D66" s="47" t="s">
        <v>63</v>
      </c>
      <c r="E66" s="77">
        <v>4000</v>
      </c>
      <c r="F66" s="173"/>
      <c r="G66" s="173">
        <v>391</v>
      </c>
      <c r="H66" s="191">
        <f t="shared" si="1"/>
        <v>3609</v>
      </c>
    </row>
    <row r="67" spans="1:8" ht="12.75">
      <c r="A67" s="287"/>
      <c r="B67" s="308"/>
      <c r="C67" s="56">
        <v>4300</v>
      </c>
      <c r="D67" s="47" t="s">
        <v>25</v>
      </c>
      <c r="E67" s="77">
        <v>5500</v>
      </c>
      <c r="F67" s="173"/>
      <c r="G67" s="196">
        <v>3400</v>
      </c>
      <c r="H67" s="191">
        <f t="shared" si="1"/>
        <v>2100</v>
      </c>
    </row>
    <row r="68" spans="1:8" ht="12.75">
      <c r="A68" s="287"/>
      <c r="B68" s="308"/>
      <c r="C68" s="56">
        <v>4700</v>
      </c>
      <c r="D68" s="47" t="s">
        <v>87</v>
      </c>
      <c r="E68" s="77"/>
      <c r="F68" s="173">
        <v>540</v>
      </c>
      <c r="G68" s="173"/>
      <c r="H68" s="191">
        <f>E68+F68-G68</f>
        <v>540</v>
      </c>
    </row>
    <row r="69" spans="1:8" ht="25.5">
      <c r="A69" s="287"/>
      <c r="B69" s="308"/>
      <c r="C69" s="56">
        <v>4750</v>
      </c>
      <c r="D69" s="47" t="s">
        <v>100</v>
      </c>
      <c r="E69" s="77">
        <v>300</v>
      </c>
      <c r="F69" s="173"/>
      <c r="G69" s="173"/>
      <c r="H69" s="191">
        <f t="shared" si="1"/>
        <v>300</v>
      </c>
    </row>
    <row r="70" spans="1:8" ht="25.5">
      <c r="A70" s="287"/>
      <c r="B70" s="309"/>
      <c r="C70" s="56">
        <v>4440</v>
      </c>
      <c r="D70" s="47" t="s">
        <v>93</v>
      </c>
      <c r="E70" s="77">
        <v>1800</v>
      </c>
      <c r="F70" s="173"/>
      <c r="G70" s="173"/>
      <c r="H70" s="191">
        <f t="shared" si="1"/>
        <v>1800</v>
      </c>
    </row>
    <row r="71" spans="1:8" ht="12.75">
      <c r="A71" s="287"/>
      <c r="B71" s="16">
        <v>85213</v>
      </c>
      <c r="C71" s="262" t="s">
        <v>77</v>
      </c>
      <c r="D71" s="284"/>
      <c r="E71" s="100">
        <f>E72</f>
        <v>14000</v>
      </c>
      <c r="F71" s="194"/>
      <c r="G71" s="201">
        <f>G72</f>
        <v>3000</v>
      </c>
      <c r="H71" s="193">
        <f t="shared" si="1"/>
        <v>11000</v>
      </c>
    </row>
    <row r="72" spans="1:8" ht="38.25">
      <c r="A72" s="23"/>
      <c r="B72" s="16"/>
      <c r="C72" s="56">
        <v>4130</v>
      </c>
      <c r="D72" s="26" t="s">
        <v>101</v>
      </c>
      <c r="E72" s="77">
        <v>14000</v>
      </c>
      <c r="F72" s="173"/>
      <c r="G72" s="196">
        <v>3000</v>
      </c>
      <c r="H72" s="191">
        <f t="shared" si="1"/>
        <v>11000</v>
      </c>
    </row>
    <row r="73" spans="1:8" ht="12.75">
      <c r="A73" s="23"/>
      <c r="B73" s="17">
        <v>85214</v>
      </c>
      <c r="C73" s="262" t="s">
        <v>78</v>
      </c>
      <c r="D73" s="284"/>
      <c r="E73" s="96">
        <f>E74</f>
        <v>123000</v>
      </c>
      <c r="F73" s="194"/>
      <c r="G73" s="201">
        <f>G74</f>
        <v>9000</v>
      </c>
      <c r="H73" s="193">
        <f t="shared" si="1"/>
        <v>114000</v>
      </c>
    </row>
    <row r="74" spans="1:8" ht="13.5" thickBot="1">
      <c r="A74" s="23"/>
      <c r="B74" s="179"/>
      <c r="C74" s="56">
        <v>3110</v>
      </c>
      <c r="D74" s="26" t="s">
        <v>102</v>
      </c>
      <c r="E74" s="77">
        <v>123000</v>
      </c>
      <c r="F74" s="172"/>
      <c r="G74" s="202">
        <v>9000</v>
      </c>
      <c r="H74" s="188">
        <f t="shared" si="1"/>
        <v>114000</v>
      </c>
    </row>
    <row r="75" spans="1:8" ht="14.25" thickBot="1" thickTop="1">
      <c r="A75" s="133"/>
      <c r="B75" s="268" t="s">
        <v>18</v>
      </c>
      <c r="C75" s="269"/>
      <c r="D75" s="269"/>
      <c r="E75" s="251">
        <f>E57+E51+E44</f>
        <v>2942639</v>
      </c>
      <c r="F75" s="203">
        <f>F44+F51+F57</f>
        <v>540</v>
      </c>
      <c r="G75" s="203">
        <f>G44+G51+G57</f>
        <v>304767</v>
      </c>
      <c r="H75" s="189">
        <f t="shared" si="1"/>
        <v>2638412</v>
      </c>
    </row>
    <row r="76" ht="13.5" thickTop="1"/>
  </sheetData>
  <mergeCells count="30">
    <mergeCell ref="H37:I37"/>
    <mergeCell ref="F37:G37"/>
    <mergeCell ref="D1:E1"/>
    <mergeCell ref="F1:G1"/>
    <mergeCell ref="F7:G7"/>
    <mergeCell ref="B20:D20"/>
    <mergeCell ref="C15:D15"/>
    <mergeCell ref="B17:D17"/>
    <mergeCell ref="C18:D18"/>
    <mergeCell ref="D2:H2"/>
    <mergeCell ref="C71:D71"/>
    <mergeCell ref="C25:D25"/>
    <mergeCell ref="A10:H10"/>
    <mergeCell ref="A11:H11"/>
    <mergeCell ref="B44:D44"/>
    <mergeCell ref="C45:D45"/>
    <mergeCell ref="A21:A24"/>
    <mergeCell ref="C21:D21"/>
    <mergeCell ref="C23:D23"/>
    <mergeCell ref="B14:D14"/>
    <mergeCell ref="C73:D73"/>
    <mergeCell ref="B75:D75"/>
    <mergeCell ref="A40:H40"/>
    <mergeCell ref="A41:H41"/>
    <mergeCell ref="B51:D51"/>
    <mergeCell ref="C52:D52"/>
    <mergeCell ref="B57:D57"/>
    <mergeCell ref="A58:A71"/>
    <mergeCell ref="C58:D58"/>
    <mergeCell ref="B59:B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72"/>
  <sheetViews>
    <sheetView workbookViewId="0" topLeftCell="A5">
      <selection activeCell="A14" sqref="A14"/>
    </sheetView>
  </sheetViews>
  <sheetFormatPr defaultColWidth="9.00390625" defaultRowHeight="12.75"/>
  <cols>
    <col min="1" max="1" width="4.125" style="0" customWidth="1"/>
    <col min="2" max="2" width="5.75390625" style="0" customWidth="1"/>
    <col min="3" max="3" width="4.75390625" style="0" customWidth="1"/>
    <col min="4" max="4" width="27.125" style="0" customWidth="1"/>
    <col min="8" max="8" width="11.75390625" style="0" customWidth="1"/>
  </cols>
  <sheetData>
    <row r="3" spans="7:8" ht="12.75">
      <c r="G3" s="274" t="s">
        <v>104</v>
      </c>
      <c r="H3" s="274"/>
    </row>
    <row r="4" spans="7:8" ht="12.75">
      <c r="G4" s="274" t="s">
        <v>41</v>
      </c>
      <c r="H4" s="274"/>
    </row>
    <row r="5" spans="7:8" ht="12.75">
      <c r="G5" s="274" t="s">
        <v>1</v>
      </c>
      <c r="H5" s="274"/>
    </row>
    <row r="6" spans="7:8" ht="12.75">
      <c r="G6" s="274" t="s">
        <v>42</v>
      </c>
      <c r="H6" s="274"/>
    </row>
    <row r="7" spans="7:8" ht="12.75">
      <c r="G7" s="274" t="s">
        <v>2</v>
      </c>
      <c r="H7" s="274"/>
    </row>
    <row r="8" spans="7:8" ht="12.75">
      <c r="G8" s="274" t="s">
        <v>50</v>
      </c>
      <c r="H8" s="274"/>
    </row>
    <row r="11" spans="1:8" ht="15.75">
      <c r="A11" s="324" t="s">
        <v>105</v>
      </c>
      <c r="B11" s="324"/>
      <c r="C11" s="324"/>
      <c r="D11" s="324"/>
      <c r="E11" s="324"/>
      <c r="F11" s="311"/>
      <c r="G11" s="311"/>
      <c r="H11" s="311"/>
    </row>
    <row r="12" spans="1:8" ht="15.75">
      <c r="A12" s="324" t="s">
        <v>106</v>
      </c>
      <c r="B12" s="324"/>
      <c r="C12" s="324"/>
      <c r="D12" s="324"/>
      <c r="E12" s="324"/>
      <c r="F12" s="311"/>
      <c r="G12" s="311"/>
      <c r="H12" s="311"/>
    </row>
    <row r="13" spans="1:5" ht="16.5" thickBot="1">
      <c r="A13" s="141"/>
      <c r="B13" s="141"/>
      <c r="C13" s="140"/>
      <c r="D13" s="139"/>
      <c r="E13" s="140"/>
    </row>
    <row r="14" spans="1:8" ht="26.25" thickBot="1">
      <c r="A14" s="40" t="s">
        <v>5</v>
      </c>
      <c r="B14" s="13" t="s">
        <v>6</v>
      </c>
      <c r="C14" s="13" t="s">
        <v>7</v>
      </c>
      <c r="D14" s="13" t="s">
        <v>22</v>
      </c>
      <c r="E14" s="13" t="s">
        <v>74</v>
      </c>
      <c r="F14" s="7" t="s">
        <v>9</v>
      </c>
      <c r="G14" s="7" t="s">
        <v>10</v>
      </c>
      <c r="H14" s="7" t="s">
        <v>11</v>
      </c>
    </row>
    <row r="15" spans="1:8" ht="14.25" thickBot="1" thickTop="1">
      <c r="A15" s="21">
        <v>801</v>
      </c>
      <c r="B15" s="268" t="s">
        <v>107</v>
      </c>
      <c r="C15" s="269"/>
      <c r="D15" s="290"/>
      <c r="E15" s="205">
        <f>E16</f>
        <v>41500</v>
      </c>
      <c r="F15" s="210"/>
      <c r="G15" s="232">
        <f>G16</f>
        <v>19300</v>
      </c>
      <c r="H15" s="219">
        <f>E15+F15-G15</f>
        <v>22200</v>
      </c>
    </row>
    <row r="16" spans="1:8" ht="13.5" thickTop="1">
      <c r="A16" s="183"/>
      <c r="B16" s="44">
        <v>80195</v>
      </c>
      <c r="C16" s="266" t="s">
        <v>13</v>
      </c>
      <c r="D16" s="267"/>
      <c r="E16" s="206">
        <f>E17</f>
        <v>41500</v>
      </c>
      <c r="F16" s="209"/>
      <c r="G16" s="231">
        <f>G17</f>
        <v>19300</v>
      </c>
      <c r="H16" s="220">
        <f aca="true" t="shared" si="0" ref="H16:H25">E16+F16-G16</f>
        <v>22200</v>
      </c>
    </row>
    <row r="17" spans="1:8" ht="42" customHeight="1" thickBot="1">
      <c r="A17" s="12"/>
      <c r="B17" s="40"/>
      <c r="C17" s="211">
        <v>2030</v>
      </c>
      <c r="D17" s="212" t="s">
        <v>15</v>
      </c>
      <c r="E17" s="213">
        <v>41500</v>
      </c>
      <c r="F17" s="222"/>
      <c r="G17" s="222">
        <v>19300</v>
      </c>
      <c r="H17" s="223">
        <f t="shared" si="0"/>
        <v>22200</v>
      </c>
    </row>
    <row r="18" spans="1:8" ht="14.25" thickBot="1" thickTop="1">
      <c r="A18" s="145">
        <v>852</v>
      </c>
      <c r="B18" s="315" t="s">
        <v>108</v>
      </c>
      <c r="C18" s="316"/>
      <c r="D18" s="317"/>
      <c r="E18" s="207">
        <f>E19+E21+E23</f>
        <v>323000</v>
      </c>
      <c r="F18" s="210"/>
      <c r="G18" s="232">
        <f>G19+G21+G23</f>
        <v>52000</v>
      </c>
      <c r="H18" s="219">
        <f t="shared" si="0"/>
        <v>271000</v>
      </c>
    </row>
    <row r="19" spans="1:8" ht="13.5" thickTop="1">
      <c r="A19" s="204"/>
      <c r="B19" s="152">
        <v>85214</v>
      </c>
      <c r="C19" s="266" t="s">
        <v>17</v>
      </c>
      <c r="D19" s="267"/>
      <c r="E19" s="164">
        <f>E20</f>
        <v>102000</v>
      </c>
      <c r="F19" s="209"/>
      <c r="G19" s="231">
        <f>G20</f>
        <v>3000</v>
      </c>
      <c r="H19" s="220">
        <f t="shared" si="0"/>
        <v>99000</v>
      </c>
    </row>
    <row r="20" spans="1:8" ht="41.25" customHeight="1">
      <c r="A20" s="144"/>
      <c r="B20" s="204"/>
      <c r="C20" s="151">
        <v>2030</v>
      </c>
      <c r="D20" s="181" t="s">
        <v>15</v>
      </c>
      <c r="E20" s="159">
        <v>102000</v>
      </c>
      <c r="F20" s="224"/>
      <c r="G20" s="228">
        <v>3000</v>
      </c>
      <c r="H20" s="225">
        <f t="shared" si="0"/>
        <v>99000</v>
      </c>
    </row>
    <row r="21" spans="1:8" ht="12.75">
      <c r="A21" s="144"/>
      <c r="B21" s="152">
        <v>85219</v>
      </c>
      <c r="C21" s="322" t="s">
        <v>109</v>
      </c>
      <c r="D21" s="323"/>
      <c r="E21" s="164">
        <f>E22</f>
        <v>118000</v>
      </c>
      <c r="F21" s="208"/>
      <c r="G21" s="208"/>
      <c r="H21" s="221">
        <f t="shared" si="0"/>
        <v>118000</v>
      </c>
    </row>
    <row r="22" spans="1:8" ht="42" customHeight="1">
      <c r="A22" s="144"/>
      <c r="B22" s="152"/>
      <c r="C22" s="155">
        <v>2030</v>
      </c>
      <c r="D22" s="26" t="s">
        <v>15</v>
      </c>
      <c r="E22" s="166">
        <v>118000</v>
      </c>
      <c r="F22" s="224"/>
      <c r="G22" s="224"/>
      <c r="H22" s="225">
        <f t="shared" si="0"/>
        <v>118000</v>
      </c>
    </row>
    <row r="23" spans="1:8" ht="12.75">
      <c r="A23" s="144"/>
      <c r="B23" s="152">
        <v>85295</v>
      </c>
      <c r="C23" s="322" t="s">
        <v>13</v>
      </c>
      <c r="D23" s="323"/>
      <c r="E23" s="164">
        <f>E24</f>
        <v>103000</v>
      </c>
      <c r="F23" s="208"/>
      <c r="G23" s="230">
        <f>G24</f>
        <v>49000</v>
      </c>
      <c r="H23" s="221">
        <f t="shared" si="0"/>
        <v>54000</v>
      </c>
    </row>
    <row r="24" spans="1:8" ht="41.25" customHeight="1" thickBot="1">
      <c r="A24" s="146"/>
      <c r="B24" s="152"/>
      <c r="C24" s="155">
        <v>2030</v>
      </c>
      <c r="D24" s="26" t="s">
        <v>15</v>
      </c>
      <c r="E24" s="166">
        <v>103000</v>
      </c>
      <c r="F24" s="226"/>
      <c r="G24" s="222">
        <v>49000</v>
      </c>
      <c r="H24" s="227">
        <f t="shared" si="0"/>
        <v>54000</v>
      </c>
    </row>
    <row r="25" spans="1:8" ht="14.25" thickBot="1" thickTop="1">
      <c r="A25" s="156"/>
      <c r="B25" s="156" t="s">
        <v>79</v>
      </c>
      <c r="C25" s="157"/>
      <c r="D25" s="156" t="s">
        <v>80</v>
      </c>
      <c r="E25" s="162">
        <f>E15+E18</f>
        <v>364500</v>
      </c>
      <c r="F25" s="210"/>
      <c r="G25" s="232">
        <f>G15+G18</f>
        <v>71300</v>
      </c>
      <c r="H25" s="219">
        <f t="shared" si="0"/>
        <v>293200</v>
      </c>
    </row>
    <row r="26" ht="13.5" thickTop="1"/>
    <row r="47" spans="7:8" ht="12.75">
      <c r="G47" s="274" t="s">
        <v>111</v>
      </c>
      <c r="H47" s="274"/>
    </row>
    <row r="48" spans="7:8" ht="12.75">
      <c r="G48" s="274" t="s">
        <v>41</v>
      </c>
      <c r="H48" s="274"/>
    </row>
    <row r="49" spans="7:8" ht="12.75">
      <c r="G49" s="274" t="s">
        <v>1</v>
      </c>
      <c r="H49" s="274"/>
    </row>
    <row r="50" spans="7:8" ht="12.75">
      <c r="G50" s="274" t="s">
        <v>42</v>
      </c>
      <c r="H50" s="274"/>
    </row>
    <row r="51" spans="7:8" ht="12.75">
      <c r="G51" s="274" t="s">
        <v>2</v>
      </c>
      <c r="H51" s="274"/>
    </row>
    <row r="52" spans="7:8" ht="12.75">
      <c r="G52" s="274" t="s">
        <v>50</v>
      </c>
      <c r="H52" s="274"/>
    </row>
    <row r="55" spans="1:8" ht="33" customHeight="1">
      <c r="A55" s="310" t="s">
        <v>112</v>
      </c>
      <c r="B55" s="310"/>
      <c r="C55" s="310"/>
      <c r="D55" s="310"/>
      <c r="E55" s="310"/>
      <c r="F55" s="311"/>
      <c r="G55" s="311"/>
      <c r="H55" s="311"/>
    </row>
    <row r="56" spans="1:8" ht="15.75">
      <c r="A56" s="141"/>
      <c r="B56" s="141"/>
      <c r="C56" s="140"/>
      <c r="D56" s="139"/>
      <c r="E56" s="140"/>
      <c r="F56" s="235"/>
      <c r="G56" s="235"/>
      <c r="H56" s="235"/>
    </row>
    <row r="57" spans="1:8" ht="26.25" thickBot="1">
      <c r="A57" s="13" t="s">
        <v>5</v>
      </c>
      <c r="B57" s="13" t="s">
        <v>6</v>
      </c>
      <c r="C57" s="13" t="s">
        <v>7</v>
      </c>
      <c r="D57" s="13" t="s">
        <v>22</v>
      </c>
      <c r="E57" s="13" t="s">
        <v>74</v>
      </c>
      <c r="F57" s="12" t="s">
        <v>9</v>
      </c>
      <c r="G57" s="12" t="s">
        <v>10</v>
      </c>
      <c r="H57" s="12" t="s">
        <v>11</v>
      </c>
    </row>
    <row r="58" spans="1:8" ht="14.25" thickBot="1" thickTop="1">
      <c r="A58" s="21">
        <v>801</v>
      </c>
      <c r="B58" s="268" t="s">
        <v>107</v>
      </c>
      <c r="C58" s="269"/>
      <c r="D58" s="290"/>
      <c r="E58" s="205">
        <f>E59</f>
        <v>41500</v>
      </c>
      <c r="F58" s="210"/>
      <c r="G58" s="232">
        <f>G59</f>
        <v>19300</v>
      </c>
      <c r="H58" s="219">
        <f>E58+F58-G58</f>
        <v>22200</v>
      </c>
    </row>
    <row r="59" spans="1:8" ht="13.5" thickTop="1">
      <c r="A59" s="183"/>
      <c r="B59" s="44">
        <v>80195</v>
      </c>
      <c r="C59" s="266" t="s">
        <v>13</v>
      </c>
      <c r="D59" s="267"/>
      <c r="E59" s="206">
        <f>E60</f>
        <v>41500</v>
      </c>
      <c r="F59" s="209"/>
      <c r="G59" s="231">
        <f>G60</f>
        <v>19300</v>
      </c>
      <c r="H59" s="220">
        <f aca="true" t="shared" si="1" ref="H59:H72">E59+F59-G59</f>
        <v>22200</v>
      </c>
    </row>
    <row r="60" spans="1:8" ht="13.5" thickBot="1">
      <c r="A60" s="12"/>
      <c r="B60" s="13"/>
      <c r="C60" s="70">
        <v>4300</v>
      </c>
      <c r="D60" s="70" t="s">
        <v>25</v>
      </c>
      <c r="E60" s="233">
        <v>41500</v>
      </c>
      <c r="F60" s="214"/>
      <c r="G60" s="236">
        <v>19300</v>
      </c>
      <c r="H60" s="216">
        <f t="shared" si="1"/>
        <v>22200</v>
      </c>
    </row>
    <row r="61" spans="1:8" ht="14.25" thickBot="1" thickTop="1">
      <c r="A61" s="15">
        <v>852</v>
      </c>
      <c r="B61" s="261" t="s">
        <v>16</v>
      </c>
      <c r="C61" s="261"/>
      <c r="D61" s="261"/>
      <c r="E61" s="108">
        <f>E62+E64+E70</f>
        <v>323000</v>
      </c>
      <c r="F61" s="210"/>
      <c r="G61" s="232">
        <f>G62+G64+G70</f>
        <v>52000</v>
      </c>
      <c r="H61" s="219">
        <f t="shared" si="1"/>
        <v>271000</v>
      </c>
    </row>
    <row r="62" spans="1:8" ht="13.5" thickTop="1">
      <c r="A62" s="306"/>
      <c r="B62" s="44">
        <v>85214</v>
      </c>
      <c r="C62" s="266" t="s">
        <v>78</v>
      </c>
      <c r="D62" s="267"/>
      <c r="E62" s="100">
        <f>E63</f>
        <v>102000</v>
      </c>
      <c r="F62" s="209"/>
      <c r="G62" s="231">
        <f>G63</f>
        <v>3000</v>
      </c>
      <c r="H62" s="220">
        <f t="shared" si="1"/>
        <v>99000</v>
      </c>
    </row>
    <row r="63" spans="1:8" ht="12.75">
      <c r="A63" s="287"/>
      <c r="B63" s="180"/>
      <c r="C63" s="56">
        <v>3110</v>
      </c>
      <c r="D63" s="47" t="s">
        <v>61</v>
      </c>
      <c r="E63" s="77">
        <v>102000</v>
      </c>
      <c r="F63" s="208"/>
      <c r="G63" s="229">
        <v>3000</v>
      </c>
      <c r="H63" s="218">
        <f t="shared" si="1"/>
        <v>99000</v>
      </c>
    </row>
    <row r="64" spans="1:8" ht="12.75">
      <c r="A64" s="287"/>
      <c r="B64" s="17">
        <v>85219</v>
      </c>
      <c r="C64" s="262" t="s">
        <v>109</v>
      </c>
      <c r="D64" s="284"/>
      <c r="E64" s="100">
        <f>E65+E66+E67+E68+E69</f>
        <v>118000</v>
      </c>
      <c r="F64" s="208"/>
      <c r="G64" s="208"/>
      <c r="H64" s="234">
        <f t="shared" si="1"/>
        <v>118000</v>
      </c>
    </row>
    <row r="65" spans="1:8" ht="25.5">
      <c r="A65" s="23"/>
      <c r="B65" s="16"/>
      <c r="C65" s="56">
        <v>4010</v>
      </c>
      <c r="D65" s="26" t="s">
        <v>97</v>
      </c>
      <c r="E65" s="77">
        <v>89700</v>
      </c>
      <c r="F65" s="208"/>
      <c r="G65" s="208"/>
      <c r="H65" s="218">
        <f t="shared" si="1"/>
        <v>89700</v>
      </c>
    </row>
    <row r="66" spans="1:8" ht="25.5">
      <c r="A66" s="23"/>
      <c r="B66" s="16"/>
      <c r="C66" s="49">
        <v>4040</v>
      </c>
      <c r="D66" s="26" t="s">
        <v>90</v>
      </c>
      <c r="E66" s="77">
        <v>8500</v>
      </c>
      <c r="F66" s="208"/>
      <c r="G66" s="208"/>
      <c r="H66" s="217">
        <f t="shared" si="1"/>
        <v>8500</v>
      </c>
    </row>
    <row r="67" spans="1:8" ht="25.5">
      <c r="A67" s="23"/>
      <c r="B67" s="16"/>
      <c r="C67" s="49">
        <v>4110</v>
      </c>
      <c r="D67" s="26" t="s">
        <v>113</v>
      </c>
      <c r="E67" s="77">
        <v>14900</v>
      </c>
      <c r="F67" s="208"/>
      <c r="G67" s="208"/>
      <c r="H67" s="218">
        <f t="shared" si="1"/>
        <v>14900</v>
      </c>
    </row>
    <row r="68" spans="1:8" ht="12.75">
      <c r="A68" s="23"/>
      <c r="B68" s="16"/>
      <c r="C68" s="49">
        <v>4120</v>
      </c>
      <c r="D68" s="26" t="s">
        <v>114</v>
      </c>
      <c r="E68" s="77">
        <v>2300</v>
      </c>
      <c r="F68" s="208"/>
      <c r="G68" s="208"/>
      <c r="H68" s="218">
        <f t="shared" si="1"/>
        <v>2300</v>
      </c>
    </row>
    <row r="69" spans="1:8" ht="25.5">
      <c r="A69" s="23"/>
      <c r="B69" s="16"/>
      <c r="C69" s="49">
        <v>4440</v>
      </c>
      <c r="D69" s="26" t="s">
        <v>115</v>
      </c>
      <c r="E69" s="77">
        <v>2600</v>
      </c>
      <c r="F69" s="208"/>
      <c r="G69" s="208"/>
      <c r="H69" s="218">
        <f t="shared" si="1"/>
        <v>2600</v>
      </c>
    </row>
    <row r="70" spans="1:8" ht="12.75">
      <c r="A70" s="23"/>
      <c r="B70" s="17">
        <v>85295</v>
      </c>
      <c r="C70" s="262" t="s">
        <v>13</v>
      </c>
      <c r="D70" s="284"/>
      <c r="E70" s="96">
        <f>E71</f>
        <v>103000</v>
      </c>
      <c r="F70" s="208"/>
      <c r="G70" s="230">
        <f>G71</f>
        <v>49000</v>
      </c>
      <c r="H70" s="234">
        <f t="shared" si="1"/>
        <v>54000</v>
      </c>
    </row>
    <row r="71" spans="1:8" ht="13.5" thickBot="1">
      <c r="A71" s="23"/>
      <c r="B71" s="179"/>
      <c r="C71" s="56">
        <v>3110</v>
      </c>
      <c r="D71" s="26" t="s">
        <v>102</v>
      </c>
      <c r="E71" s="77">
        <v>103000</v>
      </c>
      <c r="F71" s="214"/>
      <c r="G71" s="236">
        <v>49000</v>
      </c>
      <c r="H71" s="216">
        <f t="shared" si="1"/>
        <v>54000</v>
      </c>
    </row>
    <row r="72" spans="1:8" ht="14.25" thickBot="1" thickTop="1">
      <c r="A72" s="15"/>
      <c r="B72" s="268" t="s">
        <v>18</v>
      </c>
      <c r="C72" s="269"/>
      <c r="D72" s="290"/>
      <c r="E72" s="128">
        <f>E61+E58</f>
        <v>364500</v>
      </c>
      <c r="F72" s="210"/>
      <c r="G72" s="232">
        <f>G58+G61</f>
        <v>71300</v>
      </c>
      <c r="H72" s="219">
        <f t="shared" si="1"/>
        <v>293200</v>
      </c>
    </row>
    <row r="73" ht="13.5" thickTop="1"/>
  </sheetData>
  <mergeCells count="29">
    <mergeCell ref="G3:H3"/>
    <mergeCell ref="G4:H4"/>
    <mergeCell ref="G5:H5"/>
    <mergeCell ref="G6:H6"/>
    <mergeCell ref="G7:H7"/>
    <mergeCell ref="G8:H8"/>
    <mergeCell ref="G47:H47"/>
    <mergeCell ref="G48:H48"/>
    <mergeCell ref="C21:D21"/>
    <mergeCell ref="C23:D23"/>
    <mergeCell ref="A11:H11"/>
    <mergeCell ref="A12:H12"/>
    <mergeCell ref="B15:D15"/>
    <mergeCell ref="C16:D16"/>
    <mergeCell ref="B18:D18"/>
    <mergeCell ref="C19:D19"/>
    <mergeCell ref="G49:H49"/>
    <mergeCell ref="G50:H50"/>
    <mergeCell ref="G51:H51"/>
    <mergeCell ref="G52:H52"/>
    <mergeCell ref="B72:D72"/>
    <mergeCell ref="A55:H55"/>
    <mergeCell ref="A62:A64"/>
    <mergeCell ref="C62:D62"/>
    <mergeCell ref="C64:D64"/>
    <mergeCell ref="C70:D70"/>
    <mergeCell ref="B58:D58"/>
    <mergeCell ref="C59:D59"/>
    <mergeCell ref="B61:D6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Siwinska</dc:creator>
  <cp:keywords/>
  <dc:description/>
  <cp:lastModifiedBy>B.Kazaniecka</cp:lastModifiedBy>
  <cp:lastPrinted>2008-03-17T09:10:56Z</cp:lastPrinted>
  <dcterms:created xsi:type="dcterms:W3CDTF">2008-03-10T10:54:36Z</dcterms:created>
  <dcterms:modified xsi:type="dcterms:W3CDTF">2008-05-14T05:57:10Z</dcterms:modified>
  <cp:category/>
  <cp:version/>
  <cp:contentType/>
  <cp:contentStatus/>
</cp:coreProperties>
</file>