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1"/>
  </bookViews>
  <sheets>
    <sheet name="załącznik 1,2" sheetId="1" r:id="rId1"/>
    <sheet name="załącznik 7,8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<sst xmlns="http://schemas.openxmlformats.org/spreadsheetml/2006/main" count="171" uniqueCount="95">
  <si>
    <t>Załącznik Nr 1</t>
  </si>
  <si>
    <t xml:space="preserve">Wójta Gminy Chełmża </t>
  </si>
  <si>
    <t xml:space="preserve">w sprawie zmiany budżetu </t>
  </si>
  <si>
    <t xml:space="preserve"> </t>
  </si>
  <si>
    <t>Gminy na rok 2008</t>
  </si>
  <si>
    <t xml:space="preserve">Plan dochodów </t>
  </si>
  <si>
    <t>Dz.</t>
  </si>
  <si>
    <t>Rozdz.</t>
  </si>
  <si>
    <t>§</t>
  </si>
  <si>
    <t>ŹRÓDŁO DOCHODÓW</t>
  </si>
  <si>
    <t>Plan na 2008 rok</t>
  </si>
  <si>
    <t xml:space="preserve">Zwiększenie </t>
  </si>
  <si>
    <t xml:space="preserve">Zmniejszenie </t>
  </si>
  <si>
    <t xml:space="preserve">Plan po zmianie </t>
  </si>
  <si>
    <t>EDUKACYJNA OPIEKA WYCHOWAWCZA</t>
  </si>
  <si>
    <t xml:space="preserve">Pomoc materialna dla uczniów </t>
  </si>
  <si>
    <t>2030</t>
  </si>
  <si>
    <t>Dotacje celowe otrzymane z budżtu państwa na realizację własnych zadań bieżących gmin</t>
  </si>
  <si>
    <t>OGÓŁEM:</t>
  </si>
  <si>
    <t xml:space="preserve">OGÓŁEM DOCHODY : </t>
  </si>
  <si>
    <t>Załącznik Nr 2</t>
  </si>
  <si>
    <t xml:space="preserve">Gminy na rok 2008. </t>
  </si>
  <si>
    <t>Plan wydatków</t>
  </si>
  <si>
    <t>Treść</t>
  </si>
  <si>
    <t>Plan na   2007 r</t>
  </si>
  <si>
    <t>ADMINISTRACJA PUBLICZNA</t>
  </si>
  <si>
    <r>
      <t xml:space="preserve">Promocja jednostek samorządu terytorialnego </t>
    </r>
    <r>
      <rPr>
        <sz val="10"/>
        <rFont val="Times New Roman"/>
        <family val="1"/>
      </rPr>
      <t>(w tym: przygotowanie materiałów do wydania monografii o Gminie Chełmża - 10.000)</t>
    </r>
  </si>
  <si>
    <t xml:space="preserve">Zakup usług pozostałych </t>
  </si>
  <si>
    <t>Pozostałe odsetki</t>
  </si>
  <si>
    <t>POMOC SPOŁECZNA</t>
  </si>
  <si>
    <t xml:space="preserve">Ośrodki pomocy społecznej </t>
  </si>
  <si>
    <t>EDUKACYJNA  OPIEKA  WYCHOWAWCZA</t>
  </si>
  <si>
    <t xml:space="preserve">Stypendia oraz inne formy pomocy dla uczniów </t>
  </si>
  <si>
    <t xml:space="preserve">Zakup materiałów i wyposażenia </t>
  </si>
  <si>
    <t>OGÓŁEM :</t>
  </si>
  <si>
    <t xml:space="preserve">OGÓŁEM WYDATKI : </t>
  </si>
  <si>
    <t>do Zarządzenia Nr 38/08</t>
  </si>
  <si>
    <t xml:space="preserve">z dnia 27 maja 2008r. </t>
  </si>
  <si>
    <t xml:space="preserve">Pozostała działalność </t>
  </si>
  <si>
    <t xml:space="preserve">Dotacje celowe otrzymane z budżetu państwa na realizację własnych zadań bieżących gmin Program "Posiłek dla potrzebujących" </t>
  </si>
  <si>
    <t>Urzędy Gmin</t>
  </si>
  <si>
    <t>Dodatkowe wynagrodzenia roczne</t>
  </si>
  <si>
    <t xml:space="preserve">Wynagrodzenia bezosobowe </t>
  </si>
  <si>
    <t>Odpisy na zakładowy fundusz świadczeń socjalnych</t>
  </si>
  <si>
    <t>4580</t>
  </si>
  <si>
    <t>BEZPIECZEŃSTWO PUBLICZNE I OCHRONA PRZECIWPOŻAROWA</t>
  </si>
  <si>
    <t>Ochotnicze Straże Pożarne</t>
  </si>
  <si>
    <t>Zakup materiałów i wyposażenia</t>
  </si>
  <si>
    <t>Zakup usług pozostałych</t>
  </si>
  <si>
    <t>OŚWIATA  I  WYCHOWANIE</t>
  </si>
  <si>
    <t>Szkoły podstawowe</t>
  </si>
  <si>
    <t>Wynagrodzenia osobowe pracowników (w tym nagrody organu prowadzącego)</t>
  </si>
  <si>
    <t>Dodatkowe wynagrodzenie roczne</t>
  </si>
  <si>
    <t>Składki na ubezpieczenia społeczne</t>
  </si>
  <si>
    <t>Składki na Fundusz Pracy</t>
  </si>
  <si>
    <t xml:space="preserve">Przedszkola </t>
  </si>
  <si>
    <t xml:space="preserve">Zakup usług remontowych </t>
  </si>
  <si>
    <t xml:space="preserve">Stołówki szkolne </t>
  </si>
  <si>
    <t xml:space="preserve">Wynagrodzenia osobowe </t>
  </si>
  <si>
    <t xml:space="preserve">Dodatkowe wynagrodzenia roczne  </t>
  </si>
  <si>
    <t xml:space="preserve">Składki na ubezpieczenia społeczne </t>
  </si>
  <si>
    <t xml:space="preserve">Składki na Fundusz Pracy </t>
  </si>
  <si>
    <r>
      <t xml:space="preserve">Pozostała działalność w tym : </t>
    </r>
    <r>
      <rPr>
        <sz val="10"/>
        <rFont val="Times New Roman"/>
        <family val="1"/>
      </rPr>
      <t>sport szkolny + Koordynator - 14.000, edukacja ekologiczna dzieci i młodzieży z terenu Gminy Chełmża -8.000, ZFŚS 36.000, koszty przygotowania zawodowego 41.500, zakup akcesorii odblaskowych dla uczniów -3.000, usługi pedagoga -20.000)</t>
    </r>
  </si>
  <si>
    <t>OCHRONA  ZDROWIA</t>
  </si>
  <si>
    <t xml:space="preserve">Przeciwdziałanie alkoholizmowi </t>
  </si>
  <si>
    <t>Świadczenia społeczne (środki wł.- dożywianie 30.000)</t>
  </si>
  <si>
    <t xml:space="preserve">GOSPODARKA KOMUNALNA I OCHRONA ŚRODOWISKA </t>
  </si>
  <si>
    <r>
      <t xml:space="preserve">Utrzymanie zieleni w miastach i gminach w tym : </t>
    </r>
    <r>
      <rPr>
        <sz val="10"/>
        <rFont val="Times New Roman"/>
        <family val="1"/>
      </rPr>
      <t>"Mikroodnowa wsi" - 200.000, zadrzewienie - 12.000, obkaszanie terenów Gminy 50.000, nasadzenia - kwiaty 15.000, zakup kosiarki 8.000)</t>
    </r>
  </si>
  <si>
    <t xml:space="preserve">OŚWIATA I WYCHOWANIE </t>
  </si>
  <si>
    <t xml:space="preserve">Dotacje celowe otrzymane z budżetu państwa na realizację własnych zadań bieżących gmin </t>
  </si>
  <si>
    <t>Załącznik Nr 7</t>
  </si>
  <si>
    <t xml:space="preserve">DOTACJE CELOWE OTRZYMANE Z BUDŻETU PAŃSTWA </t>
  </si>
  <si>
    <t xml:space="preserve">NA REALIZACJĘ WŁASNYCH ZADAŃ W 2008 ROKU </t>
  </si>
  <si>
    <t xml:space="preserve">Plan na 2008 rok </t>
  </si>
  <si>
    <t xml:space="preserve">POMOC SPOŁECZNA </t>
  </si>
  <si>
    <t xml:space="preserve">Zasiłki i pomoc w naturze oraz składki na ubezpieczenia emerytalne i rentowe </t>
  </si>
  <si>
    <t xml:space="preserve">                                                    </t>
  </si>
  <si>
    <t xml:space="preserve">                          OGÓŁEM</t>
  </si>
  <si>
    <t>Załącznik Nr 8</t>
  </si>
  <si>
    <t>WYDATKI ZWIĄZANE Z REALIZACJĄ ZADAŃ WŁASNYCH DOTOWANYCH Z BUDŻETU PAŃSTWA NA 2008 ROK</t>
  </si>
  <si>
    <t>Zasiłki i pomoc w naturze oraz składki na ubezpieczenia emerytalne i rentowe</t>
  </si>
  <si>
    <t xml:space="preserve">Świadczenia społeczne </t>
  </si>
  <si>
    <t xml:space="preserve">Wynagrodzenia osobowe pracowników </t>
  </si>
  <si>
    <t xml:space="preserve">Dodatkowe wynagrodzenie roczne </t>
  </si>
  <si>
    <t xml:space="preserve">Odpisy na zakładowy fundusz świadczeń socjalnych </t>
  </si>
  <si>
    <t>Świadczenia społeczne</t>
  </si>
  <si>
    <r>
      <t>Pozostała działalność w tym :</t>
    </r>
    <r>
      <rPr>
        <sz val="10"/>
        <rFont val="Times New Roman"/>
        <family val="1"/>
      </rPr>
      <t xml:space="preserve">(Rady Sołeckie 62.000; Grupa budowlana 316.600) </t>
    </r>
  </si>
  <si>
    <t>Odpisy na zakładowy fundusz świadczeń socjalnych (pracownicy budowlani)</t>
  </si>
  <si>
    <t xml:space="preserve">budżetowych na 2008 rok. </t>
  </si>
  <si>
    <t>budżetowych  na 2008 rok</t>
  </si>
  <si>
    <t xml:space="preserve">Programy polityki zdrowotnej </t>
  </si>
  <si>
    <t xml:space="preserve">Zakup usług pozostałych (badanie płuc i jelita grubego) </t>
  </si>
  <si>
    <t>Opłaty z tytułu zakupu usług telekomunikacyjnych telefonii komórkowej</t>
  </si>
  <si>
    <t>Wynagrodzenia osobowe</t>
  </si>
  <si>
    <t>Składki na ubezpieczenia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</si>
</sst>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</numFmts>
  <fonts count="8">
    <font>
      <sz val="10"/>
      <name val="Arial CE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right" vertical="top" wrapText="1"/>
    </xf>
    <xf numFmtId="3" fontId="2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right"/>
    </xf>
    <xf numFmtId="3" fontId="2" fillId="0" borderId="7" xfId="0" applyNumberFormat="1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8" xfId="0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3" fontId="2" fillId="0" borderId="9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Border="1" applyAlignment="1">
      <alignment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3" fontId="2" fillId="0" borderId="15" xfId="0" applyNumberFormat="1" applyFont="1" applyBorder="1" applyAlignment="1">
      <alignment vertical="top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0" fontId="3" fillId="0" borderId="15" xfId="0" applyFont="1" applyBorder="1" applyAlignment="1">
      <alignment vertical="top"/>
    </xf>
    <xf numFmtId="3" fontId="3" fillId="0" borderId="15" xfId="0" applyNumberFormat="1" applyFont="1" applyBorder="1" applyAlignment="1">
      <alignment vertical="top"/>
    </xf>
    <xf numFmtId="0" fontId="2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3" fontId="2" fillId="0" borderId="17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center" vertical="top" wrapText="1"/>
    </xf>
    <xf numFmtId="3" fontId="2" fillId="0" borderId="19" xfId="0" applyNumberFormat="1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left" vertical="top" wrapText="1"/>
    </xf>
    <xf numFmtId="3" fontId="3" fillId="0" borderId="22" xfId="0" applyNumberFormat="1" applyFont="1" applyFill="1" applyBorder="1" applyAlignment="1">
      <alignment horizontal="right" vertical="top" wrapText="1"/>
    </xf>
    <xf numFmtId="3" fontId="3" fillId="0" borderId="21" xfId="0" applyNumberFormat="1" applyFont="1" applyBorder="1" applyAlignment="1">
      <alignment vertical="top"/>
    </xf>
    <xf numFmtId="3" fontId="2" fillId="0" borderId="6" xfId="0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4" fontId="2" fillId="0" borderId="4" xfId="15" applyNumberFormat="1" applyFont="1" applyFill="1" applyBorder="1" applyAlignment="1">
      <alignment horizontal="right" vertical="top" wrapText="1"/>
    </xf>
    <xf numFmtId="0" fontId="0" fillId="0" borderId="4" xfId="0" applyFont="1" applyBorder="1" applyAlignment="1">
      <alignment vertical="top"/>
    </xf>
    <xf numFmtId="164" fontId="2" fillId="0" borderId="4" xfId="15" applyNumberFormat="1" applyFont="1" applyBorder="1" applyAlignment="1">
      <alignment horizontal="right" vertical="top"/>
    </xf>
    <xf numFmtId="164" fontId="2" fillId="0" borderId="4" xfId="15" applyNumberFormat="1" applyFont="1" applyBorder="1" applyAlignment="1">
      <alignment vertical="top"/>
    </xf>
    <xf numFmtId="3" fontId="2" fillId="0" borderId="13" xfId="0" applyNumberFormat="1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vertical="top" wrapText="1"/>
    </xf>
    <xf numFmtId="3" fontId="3" fillId="0" borderId="4" xfId="0" applyNumberFormat="1" applyFont="1" applyBorder="1" applyAlignment="1">
      <alignment vertical="top"/>
    </xf>
    <xf numFmtId="3" fontId="2" fillId="0" borderId="4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center" vertical="top" wrapText="1"/>
    </xf>
    <xf numFmtId="49" fontId="3" fillId="0" borderId="7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/>
    </xf>
    <xf numFmtId="0" fontId="2" fillId="0" borderId="15" xfId="0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right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0" fillId="0" borderId="5" xfId="0" applyBorder="1" applyAlignment="1">
      <alignment/>
    </xf>
    <xf numFmtId="164" fontId="2" fillId="0" borderId="13" xfId="15" applyNumberFormat="1" applyFont="1" applyFill="1" applyBorder="1" applyAlignment="1">
      <alignment horizontal="right" vertical="top" wrapText="1"/>
    </xf>
    <xf numFmtId="165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 horizontal="right"/>
    </xf>
    <xf numFmtId="164" fontId="2" fillId="0" borderId="19" xfId="15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/>
    </xf>
    <xf numFmtId="165" fontId="2" fillId="0" borderId="7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/>
    </xf>
    <xf numFmtId="164" fontId="3" fillId="0" borderId="9" xfId="15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 vertical="top"/>
    </xf>
    <xf numFmtId="3" fontId="3" fillId="0" borderId="10" xfId="0" applyNumberFormat="1" applyFont="1" applyFill="1" applyBorder="1" applyAlignment="1">
      <alignment horizontal="right" vertical="top"/>
    </xf>
    <xf numFmtId="0" fontId="2" fillId="0" borderId="4" xfId="0" applyFont="1" applyFill="1" applyBorder="1" applyAlignment="1">
      <alignment vertical="top"/>
    </xf>
    <xf numFmtId="3" fontId="2" fillId="0" borderId="30" xfId="0" applyNumberFormat="1" applyFont="1" applyFill="1" applyBorder="1" applyAlignment="1">
      <alignment horizontal="right" vertical="top"/>
    </xf>
    <xf numFmtId="0" fontId="2" fillId="0" borderId="20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/>
    </xf>
    <xf numFmtId="3" fontId="2" fillId="0" borderId="16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vertical="top"/>
    </xf>
    <xf numFmtId="0" fontId="3" fillId="0" borderId="21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vertical="top" wrapText="1"/>
    </xf>
    <xf numFmtId="3" fontId="3" fillId="0" borderId="22" xfId="0" applyNumberFormat="1" applyFont="1" applyFill="1" applyBorder="1" applyAlignment="1">
      <alignment horizontal="right" vertical="top"/>
    </xf>
    <xf numFmtId="0" fontId="3" fillId="0" borderId="15" xfId="0" applyFont="1" applyFill="1" applyBorder="1" applyAlignment="1">
      <alignment vertical="top"/>
    </xf>
    <xf numFmtId="165" fontId="3" fillId="0" borderId="15" xfId="0" applyNumberFormat="1" applyFont="1" applyFill="1" applyBorder="1" applyAlignment="1">
      <alignment vertical="top"/>
    </xf>
    <xf numFmtId="3" fontId="3" fillId="0" borderId="15" xfId="0" applyNumberFormat="1" applyFont="1" applyFill="1" applyBorder="1" applyAlignment="1">
      <alignment horizontal="right" vertical="top"/>
    </xf>
    <xf numFmtId="165" fontId="2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2" fillId="0" borderId="7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/>
    </xf>
    <xf numFmtId="3" fontId="3" fillId="0" borderId="16" xfId="0" applyNumberFormat="1" applyFont="1" applyFill="1" applyBorder="1" applyAlignment="1">
      <alignment horizontal="right" vertical="top"/>
    </xf>
    <xf numFmtId="0" fontId="2" fillId="0" borderId="11" xfId="0" applyFont="1" applyFill="1" applyBorder="1" applyAlignment="1">
      <alignment vertical="top"/>
    </xf>
    <xf numFmtId="3" fontId="2" fillId="0" borderId="4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right" vertical="top"/>
    </xf>
    <xf numFmtId="164" fontId="2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 vertical="top" wrapText="1"/>
    </xf>
    <xf numFmtId="164" fontId="3" fillId="0" borderId="22" xfId="15" applyNumberFormat="1" applyFont="1" applyFill="1" applyBorder="1" applyAlignment="1">
      <alignment horizontal="right" vertical="top" wrapText="1"/>
    </xf>
    <xf numFmtId="165" fontId="3" fillId="0" borderId="11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center" vertical="top" wrapText="1"/>
    </xf>
    <xf numFmtId="165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0" fontId="2" fillId="0" borderId="15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/>
    </xf>
    <xf numFmtId="0" fontId="2" fillId="0" borderId="7" xfId="0" applyFont="1" applyFill="1" applyBorder="1" applyAlignment="1">
      <alignment vertical="top" wrapText="1"/>
    </xf>
    <xf numFmtId="3" fontId="3" fillId="0" borderId="7" xfId="0" applyNumberFormat="1" applyFont="1" applyFill="1" applyBorder="1" applyAlignment="1">
      <alignment horizontal="right" vertical="top"/>
    </xf>
    <xf numFmtId="0" fontId="2" fillId="0" borderId="21" xfId="0" applyFont="1" applyFill="1" applyBorder="1" applyAlignment="1">
      <alignment vertical="top" wrapText="1"/>
    </xf>
    <xf numFmtId="3" fontId="2" fillId="0" borderId="31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vertical="top"/>
    </xf>
    <xf numFmtId="0" fontId="2" fillId="0" borderId="6" xfId="0" applyFont="1" applyFill="1" applyBorder="1" applyAlignment="1">
      <alignment horizontal="center" vertical="top" wrapText="1"/>
    </xf>
    <xf numFmtId="3" fontId="2" fillId="0" borderId="7" xfId="0" applyNumberFormat="1" applyFont="1" applyFill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31" xfId="0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right" vertical="top" wrapText="1"/>
    </xf>
    <xf numFmtId="0" fontId="3" fillId="0" borderId="20" xfId="0" applyFont="1" applyBorder="1" applyAlignment="1">
      <alignment vertical="top"/>
    </xf>
    <xf numFmtId="3" fontId="3" fillId="0" borderId="2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0" fontId="2" fillId="0" borderId="4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31" xfId="0" applyFont="1" applyFill="1" applyBorder="1" applyAlignment="1">
      <alignment vertical="top" wrapText="1"/>
    </xf>
    <xf numFmtId="0" fontId="2" fillId="0" borderId="13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31" xfId="0" applyFont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16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33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0" fillId="0" borderId="18" xfId="0" applyBorder="1" applyAlignment="1">
      <alignment horizontal="center" vertical="top" wrapText="1"/>
    </xf>
    <xf numFmtId="164" fontId="2" fillId="0" borderId="6" xfId="15" applyNumberFormat="1" applyFont="1" applyFill="1" applyBorder="1" applyAlignment="1">
      <alignment horizontal="right" vertical="top" wrapText="1"/>
    </xf>
    <xf numFmtId="165" fontId="2" fillId="0" borderId="14" xfId="0" applyNumberFormat="1" applyFont="1" applyFill="1" applyBorder="1" applyAlignment="1">
      <alignment/>
    </xf>
    <xf numFmtId="164" fontId="3" fillId="0" borderId="16" xfId="15" applyNumberFormat="1" applyFont="1" applyFill="1" applyBorder="1" applyAlignment="1">
      <alignment horizontal="right" vertical="top" wrapText="1"/>
    </xf>
    <xf numFmtId="164" fontId="2" fillId="0" borderId="7" xfId="15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top" wrapText="1"/>
    </xf>
    <xf numFmtId="164" fontId="3" fillId="0" borderId="15" xfId="15" applyNumberFormat="1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workbookViewId="0" topLeftCell="A98">
      <selection activeCell="L110" sqref="L110"/>
    </sheetView>
  </sheetViews>
  <sheetFormatPr defaultColWidth="9.00390625" defaultRowHeight="12.75"/>
  <cols>
    <col min="1" max="1" width="3.875" style="0" customWidth="1"/>
    <col min="2" max="2" width="5.75390625" style="0" customWidth="1"/>
    <col min="3" max="3" width="4.625" style="0" customWidth="1"/>
    <col min="4" max="4" width="28.625" style="0" customWidth="1"/>
    <col min="5" max="5" width="13.00390625" style="0" customWidth="1"/>
    <col min="6" max="6" width="10.625" style="0" customWidth="1"/>
    <col min="7" max="7" width="10.25390625" style="0" customWidth="1"/>
    <col min="8" max="8" width="12.625" style="0" customWidth="1"/>
  </cols>
  <sheetData>
    <row r="1" spans="7:8" ht="12.75">
      <c r="G1" s="1" t="s">
        <v>0</v>
      </c>
      <c r="H1" s="1"/>
    </row>
    <row r="2" spans="7:8" ht="12.75">
      <c r="G2" s="1" t="s">
        <v>36</v>
      </c>
      <c r="H2" s="1"/>
    </row>
    <row r="3" spans="7:8" ht="12.75">
      <c r="G3" s="1" t="s">
        <v>1</v>
      </c>
      <c r="H3" s="1"/>
    </row>
    <row r="4" spans="7:8" ht="12.75">
      <c r="G4" s="1" t="s">
        <v>37</v>
      </c>
      <c r="H4" s="1"/>
    </row>
    <row r="5" spans="1:8" ht="12.75">
      <c r="A5" s="2"/>
      <c r="B5" s="2"/>
      <c r="C5" s="2"/>
      <c r="D5" s="2"/>
      <c r="E5" s="2"/>
      <c r="F5" s="2"/>
      <c r="G5" s="1" t="s">
        <v>2</v>
      </c>
      <c r="H5" s="1"/>
    </row>
    <row r="6" spans="1:8" ht="12.75">
      <c r="A6" s="3"/>
      <c r="B6" s="3"/>
      <c r="C6" s="4"/>
      <c r="D6" s="5"/>
      <c r="E6" s="6" t="s">
        <v>3</v>
      </c>
      <c r="F6" s="5"/>
      <c r="G6" s="164" t="s">
        <v>4</v>
      </c>
      <c r="H6" s="164"/>
    </row>
    <row r="7" spans="1:8" ht="12.75">
      <c r="A7" s="196" t="s">
        <v>5</v>
      </c>
      <c r="B7" s="196"/>
      <c r="C7" s="196"/>
      <c r="D7" s="196"/>
      <c r="E7" s="196"/>
      <c r="F7" s="196"/>
      <c r="G7" s="196"/>
      <c r="H7" s="196"/>
    </row>
    <row r="8" spans="1:8" ht="12.75">
      <c r="A8" s="196" t="s">
        <v>89</v>
      </c>
      <c r="B8" s="196"/>
      <c r="C8" s="196"/>
      <c r="D8" s="196"/>
      <c r="E8" s="196"/>
      <c r="F8" s="196"/>
      <c r="G8" s="196"/>
      <c r="H8" s="196"/>
    </row>
    <row r="9" spans="1:8" ht="13.5" thickBot="1">
      <c r="A9" s="5"/>
      <c r="B9" s="6"/>
      <c r="C9" s="6"/>
      <c r="D9" s="6"/>
      <c r="E9" s="6"/>
      <c r="F9" s="5"/>
      <c r="G9" s="5"/>
      <c r="H9" s="5"/>
    </row>
    <row r="10" spans="1:8" ht="32.25" customHeight="1" thickBot="1">
      <c r="A10" s="7" t="s">
        <v>6</v>
      </c>
      <c r="B10" s="8" t="s">
        <v>7</v>
      </c>
      <c r="C10" s="7" t="s">
        <v>8</v>
      </c>
      <c r="D10" s="8" t="s">
        <v>9</v>
      </c>
      <c r="E10" s="9" t="s">
        <v>10</v>
      </c>
      <c r="F10" s="7" t="s">
        <v>11</v>
      </c>
      <c r="G10" s="7" t="s">
        <v>12</v>
      </c>
      <c r="H10" s="7" t="s">
        <v>13</v>
      </c>
    </row>
    <row r="11" spans="1:8" ht="15.75" customHeight="1" thickBot="1" thickTop="1">
      <c r="A11" s="11">
        <v>801</v>
      </c>
      <c r="B11" s="194" t="s">
        <v>68</v>
      </c>
      <c r="C11" s="195"/>
      <c r="D11" s="159"/>
      <c r="E11" s="40">
        <f>E12</f>
        <v>22200</v>
      </c>
      <c r="F11" s="13">
        <f>F12</f>
        <v>49128</v>
      </c>
      <c r="G11" s="14"/>
      <c r="H11" s="13">
        <f aca="true" t="shared" si="0" ref="H11:H18">E11+F11-G11</f>
        <v>71328</v>
      </c>
    </row>
    <row r="12" spans="1:8" ht="18" customHeight="1" thickTop="1">
      <c r="A12" s="96"/>
      <c r="B12" s="42">
        <v>80195</v>
      </c>
      <c r="C12" s="160" t="s">
        <v>38</v>
      </c>
      <c r="D12" s="161"/>
      <c r="E12" s="62">
        <f>E13</f>
        <v>22200</v>
      </c>
      <c r="F12" s="17">
        <f>F13</f>
        <v>49128</v>
      </c>
      <c r="G12" s="18"/>
      <c r="H12" s="17">
        <f t="shared" si="0"/>
        <v>71328</v>
      </c>
    </row>
    <row r="13" spans="1:8" ht="44.25" customHeight="1" thickBot="1">
      <c r="A13" s="97"/>
      <c r="B13" s="98"/>
      <c r="C13" s="99" t="s">
        <v>16</v>
      </c>
      <c r="D13" s="100" t="s">
        <v>69</v>
      </c>
      <c r="E13" s="22">
        <v>22200</v>
      </c>
      <c r="F13" s="23">
        <v>49128</v>
      </c>
      <c r="G13" s="24"/>
      <c r="H13" s="23">
        <f t="shared" si="0"/>
        <v>71328</v>
      </c>
    </row>
    <row r="14" spans="1:8" ht="14.25" thickBot="1" thickTop="1">
      <c r="A14" s="11">
        <v>852</v>
      </c>
      <c r="B14" s="197" t="s">
        <v>29</v>
      </c>
      <c r="C14" s="197"/>
      <c r="D14" s="197"/>
      <c r="E14" s="75">
        <v>2798594</v>
      </c>
      <c r="F14" s="13">
        <f>F15</f>
        <v>26400</v>
      </c>
      <c r="G14" s="78"/>
      <c r="H14" s="13">
        <f t="shared" si="0"/>
        <v>2824994</v>
      </c>
    </row>
    <row r="15" spans="1:8" ht="13.5" thickTop="1">
      <c r="A15" s="198"/>
      <c r="B15" s="43">
        <v>85295</v>
      </c>
      <c r="C15" s="190" t="s">
        <v>38</v>
      </c>
      <c r="D15" s="175"/>
      <c r="E15" s="45">
        <f>E16</f>
        <v>54000</v>
      </c>
      <c r="F15" s="46">
        <f>F16</f>
        <v>26400</v>
      </c>
      <c r="G15" s="51"/>
      <c r="H15" s="17">
        <f t="shared" si="0"/>
        <v>80400</v>
      </c>
    </row>
    <row r="16" spans="1:8" ht="54.75" customHeight="1" thickBot="1">
      <c r="A16" s="199"/>
      <c r="B16" s="80"/>
      <c r="C16" s="76">
        <v>2030</v>
      </c>
      <c r="D16" s="77" t="s">
        <v>39</v>
      </c>
      <c r="E16" s="22">
        <v>54000</v>
      </c>
      <c r="F16" s="23">
        <v>26400</v>
      </c>
      <c r="G16" s="23"/>
      <c r="H16" s="23">
        <f t="shared" si="0"/>
        <v>80400</v>
      </c>
    </row>
    <row r="17" spans="1:8" ht="16.5" customHeight="1" thickBot="1" thickTop="1">
      <c r="A17" s="25"/>
      <c r="B17" s="26"/>
      <c r="C17" s="27"/>
      <c r="D17" s="28" t="s">
        <v>18</v>
      </c>
      <c r="E17" s="29">
        <f>E11+E14</f>
        <v>2820794</v>
      </c>
      <c r="F17" s="29">
        <f>F11+F14</f>
        <v>75528</v>
      </c>
      <c r="G17" s="29"/>
      <c r="H17" s="29">
        <f t="shared" si="0"/>
        <v>2896322</v>
      </c>
    </row>
    <row r="18" spans="1:8" ht="19.5" customHeight="1" thickBot="1" thickTop="1">
      <c r="A18" s="28"/>
      <c r="B18" s="27"/>
      <c r="C18" s="27"/>
      <c r="D18" s="28" t="s">
        <v>19</v>
      </c>
      <c r="E18" s="29">
        <v>20277928</v>
      </c>
      <c r="F18" s="79">
        <f>F17</f>
        <v>75528</v>
      </c>
      <c r="G18" s="79"/>
      <c r="H18" s="29">
        <f t="shared" si="0"/>
        <v>20353456</v>
      </c>
    </row>
    <row r="19" spans="1:8" ht="13.5" thickTop="1">
      <c r="A19" s="30"/>
      <c r="B19" s="31"/>
      <c r="C19" s="31"/>
      <c r="D19" s="30"/>
      <c r="E19" s="32"/>
      <c r="F19" s="32"/>
      <c r="G19" s="32"/>
      <c r="H19" s="32"/>
    </row>
    <row r="20" spans="1:8" ht="12.75">
      <c r="A20" s="30"/>
      <c r="B20" s="31"/>
      <c r="C20" s="31"/>
      <c r="D20" s="30"/>
      <c r="E20" s="32"/>
      <c r="F20" s="32"/>
      <c r="G20" s="32"/>
      <c r="H20" s="32"/>
    </row>
    <row r="21" spans="1:8" ht="12.75">
      <c r="A21" s="30"/>
      <c r="B21" s="31"/>
      <c r="C21" s="31"/>
      <c r="D21" s="30"/>
      <c r="E21" s="32"/>
      <c r="F21" s="32"/>
      <c r="G21" s="32"/>
      <c r="H21" s="32"/>
    </row>
    <row r="22" spans="1:8" ht="12.75">
      <c r="A22" s="30"/>
      <c r="B22" s="31"/>
      <c r="C22" s="31"/>
      <c r="D22" s="30"/>
      <c r="E22" s="32"/>
      <c r="F22" s="32"/>
      <c r="G22" s="32"/>
      <c r="H22" s="32"/>
    </row>
    <row r="23" spans="1:8" ht="12.75">
      <c r="A23" s="30"/>
      <c r="B23" s="31"/>
      <c r="C23" s="31"/>
      <c r="D23" s="30"/>
      <c r="E23" s="32"/>
      <c r="F23" s="32"/>
      <c r="G23" s="32"/>
      <c r="H23" s="32"/>
    </row>
    <row r="24" spans="1:8" ht="12.75">
      <c r="A24" s="30"/>
      <c r="B24" s="31"/>
      <c r="C24" s="31"/>
      <c r="D24" s="30"/>
      <c r="E24" s="32"/>
      <c r="F24" s="32"/>
      <c r="G24" s="32"/>
      <c r="H24" s="32"/>
    </row>
    <row r="25" spans="1:8" ht="12.75">
      <c r="A25" s="30"/>
      <c r="B25" s="31"/>
      <c r="C25" s="31"/>
      <c r="D25" s="30"/>
      <c r="E25" s="32"/>
      <c r="F25" s="32"/>
      <c r="G25" s="32"/>
      <c r="H25" s="32"/>
    </row>
    <row r="26" spans="1:8" ht="12.75">
      <c r="A26" s="30"/>
      <c r="B26" s="31"/>
      <c r="C26" s="31"/>
      <c r="D26" s="30"/>
      <c r="E26" s="32"/>
      <c r="F26" s="32"/>
      <c r="G26" s="32"/>
      <c r="H26" s="32"/>
    </row>
    <row r="27" spans="1:8" ht="12.75">
      <c r="A27" s="30"/>
      <c r="B27" s="31"/>
      <c r="C27" s="31"/>
      <c r="D27" s="30"/>
      <c r="E27" s="32"/>
      <c r="F27" s="32"/>
      <c r="G27" s="32"/>
      <c r="H27" s="32"/>
    </row>
    <row r="28" spans="1:8" ht="12.75">
      <c r="A28" s="30"/>
      <c r="B28" s="31"/>
      <c r="C28" s="31"/>
      <c r="D28" s="30"/>
      <c r="E28" s="32"/>
      <c r="F28" s="32"/>
      <c r="G28" s="32"/>
      <c r="H28" s="32"/>
    </row>
    <row r="29" spans="1:8" ht="12.75">
      <c r="A29" s="30"/>
      <c r="B29" s="31"/>
      <c r="C29" s="31"/>
      <c r="D29" s="30"/>
      <c r="E29" s="32"/>
      <c r="F29" s="32"/>
      <c r="G29" s="32"/>
      <c r="H29" s="32"/>
    </row>
    <row r="30" spans="1:8" ht="12.75">
      <c r="A30" s="30"/>
      <c r="B30" s="31"/>
      <c r="C30" s="31"/>
      <c r="D30" s="30"/>
      <c r="E30" s="32"/>
      <c r="F30" s="32"/>
      <c r="G30" s="32"/>
      <c r="H30" s="32"/>
    </row>
    <row r="31" spans="1:8" ht="12.75">
      <c r="A31" s="30"/>
      <c r="B31" s="31"/>
      <c r="C31" s="31"/>
      <c r="D31" s="30"/>
      <c r="E31" s="32"/>
      <c r="F31" s="32"/>
      <c r="G31" s="32"/>
      <c r="H31" s="32"/>
    </row>
    <row r="32" spans="1:8" ht="12.75">
      <c r="A32" s="30"/>
      <c r="B32" s="31"/>
      <c r="C32" s="31"/>
      <c r="D32" s="30"/>
      <c r="E32" s="32"/>
      <c r="F32" s="32"/>
      <c r="G32" s="32"/>
      <c r="H32" s="32"/>
    </row>
    <row r="33" spans="1:8" ht="12.75">
      <c r="A33" s="30"/>
      <c r="B33" s="31"/>
      <c r="C33" s="31"/>
      <c r="D33" s="30"/>
      <c r="E33" s="32"/>
      <c r="F33" s="32"/>
      <c r="G33" s="32"/>
      <c r="H33" s="32"/>
    </row>
    <row r="34" spans="1:8" ht="12.75">
      <c r="A34" s="30"/>
      <c r="B34" s="31"/>
      <c r="C34" s="31"/>
      <c r="D34" s="30"/>
      <c r="E34" s="32"/>
      <c r="F34" s="32"/>
      <c r="G34" s="32"/>
      <c r="H34" s="32"/>
    </row>
    <row r="35" spans="1:8" ht="12.75">
      <c r="A35" s="30"/>
      <c r="B35" s="31"/>
      <c r="C35" s="31"/>
      <c r="D35" s="30"/>
      <c r="E35" s="32"/>
      <c r="F35" s="32"/>
      <c r="G35" s="32"/>
      <c r="H35" s="32"/>
    </row>
    <row r="36" spans="1:8" ht="12.75">
      <c r="A36" s="30"/>
      <c r="B36" s="31"/>
      <c r="C36" s="31"/>
      <c r="D36" s="30"/>
      <c r="E36" s="32"/>
      <c r="F36" s="32"/>
      <c r="G36" s="32"/>
      <c r="H36" s="32"/>
    </row>
    <row r="37" spans="1:8" ht="12.75">
      <c r="A37" s="30"/>
      <c r="B37" s="31"/>
      <c r="C37" s="31"/>
      <c r="D37" s="30"/>
      <c r="E37" s="32"/>
      <c r="F37" s="32"/>
      <c r="G37" s="32"/>
      <c r="H37" s="32"/>
    </row>
    <row r="38" spans="1:8" ht="12.75">
      <c r="A38" s="30"/>
      <c r="B38" s="31"/>
      <c r="C38" s="31"/>
      <c r="D38" s="30"/>
      <c r="E38" s="32"/>
      <c r="F38" s="32"/>
      <c r="G38" s="32"/>
      <c r="H38" s="32"/>
    </row>
    <row r="39" spans="1:8" ht="12.75">
      <c r="A39" s="30"/>
      <c r="B39" s="31"/>
      <c r="C39" s="31"/>
      <c r="D39" s="30"/>
      <c r="E39" s="32"/>
      <c r="F39" s="32"/>
      <c r="G39" s="32"/>
      <c r="H39" s="32"/>
    </row>
    <row r="40" spans="1:8" ht="12.75">
      <c r="A40" s="30"/>
      <c r="B40" s="31"/>
      <c r="C40" s="31"/>
      <c r="D40" s="30"/>
      <c r="E40" s="32"/>
      <c r="F40" s="32"/>
      <c r="G40" s="32"/>
      <c r="H40" s="32"/>
    </row>
    <row r="41" spans="1:8" ht="12.75">
      <c r="A41" s="30"/>
      <c r="B41" s="31"/>
      <c r="C41" s="31"/>
      <c r="D41" s="30"/>
      <c r="E41" s="32"/>
      <c r="F41" s="32"/>
      <c r="G41" s="32"/>
      <c r="H41" s="32"/>
    </row>
    <row r="42" spans="1:8" ht="12.75">
      <c r="A42" s="30"/>
      <c r="B42" s="31"/>
      <c r="C42" s="31"/>
      <c r="D42" s="30"/>
      <c r="E42" s="32"/>
      <c r="F42" s="32"/>
      <c r="G42" s="32"/>
      <c r="H42" s="32"/>
    </row>
    <row r="43" spans="1:8" ht="12.75">
      <c r="A43" s="30"/>
      <c r="B43" s="31"/>
      <c r="C43" s="31"/>
      <c r="D43" s="30"/>
      <c r="E43" s="32"/>
      <c r="F43" s="32"/>
      <c r="G43" s="32"/>
      <c r="H43" s="32"/>
    </row>
    <row r="44" spans="1:8" ht="12.75">
      <c r="A44" s="30"/>
      <c r="B44" s="31"/>
      <c r="C44" s="31"/>
      <c r="D44" s="30"/>
      <c r="E44" s="32"/>
      <c r="F44" s="32"/>
      <c r="G44" s="32"/>
      <c r="H44" s="32"/>
    </row>
    <row r="45" spans="1:8" ht="12.75">
      <c r="A45" s="30"/>
      <c r="B45" s="31"/>
      <c r="C45" s="31"/>
      <c r="D45" s="30"/>
      <c r="E45" s="32"/>
      <c r="F45" s="32"/>
      <c r="G45" s="32"/>
      <c r="H45" s="32"/>
    </row>
    <row r="46" spans="1:8" ht="12.75">
      <c r="A46" s="30"/>
      <c r="B46" s="31"/>
      <c r="C46" s="31"/>
      <c r="D46" s="30"/>
      <c r="E46" s="32"/>
      <c r="F46" s="32"/>
      <c r="G46" s="32"/>
      <c r="H46" s="32"/>
    </row>
    <row r="47" spans="1:8" ht="12.75">
      <c r="A47" s="30"/>
      <c r="B47" s="31"/>
      <c r="C47" s="31"/>
      <c r="D47" s="30"/>
      <c r="E47" s="32"/>
      <c r="F47" s="32"/>
      <c r="G47" s="32"/>
      <c r="H47" s="32"/>
    </row>
    <row r="48" spans="1:8" ht="12.75">
      <c r="A48" s="30"/>
      <c r="B48" s="31"/>
      <c r="C48" s="31"/>
      <c r="D48" s="30"/>
      <c r="E48" s="32"/>
      <c r="F48" s="32"/>
      <c r="G48" s="32"/>
      <c r="H48" s="32"/>
    </row>
    <row r="49" spans="1:8" ht="12.75">
      <c r="A49" s="30"/>
      <c r="B49" s="31"/>
      <c r="C49" s="31"/>
      <c r="D49" s="30"/>
      <c r="E49" s="32"/>
      <c r="F49" s="32"/>
      <c r="G49" s="32"/>
      <c r="H49" s="32"/>
    </row>
    <row r="50" spans="1:8" ht="12.75">
      <c r="A50" s="30"/>
      <c r="B50" s="31"/>
      <c r="C50" s="31"/>
      <c r="D50" s="30"/>
      <c r="E50" s="32"/>
      <c r="F50" s="32"/>
      <c r="G50" s="32"/>
      <c r="H50" s="32"/>
    </row>
    <row r="51" spans="1:8" ht="12.75">
      <c r="A51" s="30"/>
      <c r="B51" s="31"/>
      <c r="C51" s="31"/>
      <c r="D51" s="30"/>
      <c r="E51" s="33"/>
      <c r="F51" s="30"/>
      <c r="G51" s="163" t="s">
        <v>20</v>
      </c>
      <c r="H51" s="163"/>
    </row>
    <row r="52" spans="1:8" ht="12.75">
      <c r="A52" s="30"/>
      <c r="B52" s="31"/>
      <c r="C52" s="31"/>
      <c r="D52" s="30"/>
      <c r="E52" s="33"/>
      <c r="F52" s="30"/>
      <c r="G52" s="163" t="s">
        <v>36</v>
      </c>
      <c r="H52" s="163"/>
    </row>
    <row r="53" spans="1:8" ht="12.75">
      <c r="A53" s="30"/>
      <c r="B53" s="31"/>
      <c r="C53" s="31"/>
      <c r="D53" s="30"/>
      <c r="E53" s="33"/>
      <c r="F53" s="30"/>
      <c r="G53" s="163" t="s">
        <v>1</v>
      </c>
      <c r="H53" s="163"/>
    </row>
    <row r="54" spans="1:8" ht="12.75">
      <c r="A54" s="30"/>
      <c r="B54" s="31"/>
      <c r="C54" s="31"/>
      <c r="D54" s="30"/>
      <c r="E54" s="33"/>
      <c r="F54" s="30"/>
      <c r="G54" s="163" t="s">
        <v>37</v>
      </c>
      <c r="H54" s="163"/>
    </row>
    <row r="55" spans="1:8" ht="12.75">
      <c r="A55" s="30"/>
      <c r="B55" s="31"/>
      <c r="C55" s="31"/>
      <c r="D55" s="30"/>
      <c r="E55" s="33"/>
      <c r="F55" s="30"/>
      <c r="G55" s="163" t="s">
        <v>2</v>
      </c>
      <c r="H55" s="163"/>
    </row>
    <row r="56" spans="1:8" ht="12.75">
      <c r="A56" s="30"/>
      <c r="B56" s="31"/>
      <c r="C56" s="31"/>
      <c r="D56" s="30"/>
      <c r="E56" s="33"/>
      <c r="F56" s="30"/>
      <c r="G56" s="163" t="s">
        <v>21</v>
      </c>
      <c r="H56" s="163"/>
    </row>
    <row r="57" spans="1:8" ht="12.75">
      <c r="A57" s="30"/>
      <c r="B57" s="31"/>
      <c r="C57" s="31"/>
      <c r="D57" s="30"/>
      <c r="E57" s="33"/>
      <c r="F57" s="30"/>
      <c r="G57" s="30"/>
      <c r="H57" s="33"/>
    </row>
    <row r="58" spans="1:8" ht="12.75">
      <c r="A58" s="162" t="s">
        <v>22</v>
      </c>
      <c r="B58" s="162"/>
      <c r="C58" s="162"/>
      <c r="D58" s="162"/>
      <c r="E58" s="162"/>
      <c r="F58" s="162"/>
      <c r="G58" s="162"/>
      <c r="H58" s="162"/>
    </row>
    <row r="59" spans="1:8" ht="12.75">
      <c r="A59" s="162" t="s">
        <v>88</v>
      </c>
      <c r="B59" s="162"/>
      <c r="C59" s="162"/>
      <c r="D59" s="162"/>
      <c r="E59" s="162"/>
      <c r="F59" s="162"/>
      <c r="G59" s="162"/>
      <c r="H59" s="162"/>
    </row>
    <row r="60" spans="1:8" ht="12.75">
      <c r="A60" s="35"/>
      <c r="B60" s="30"/>
      <c r="C60" s="30"/>
      <c r="D60" s="30"/>
      <c r="E60" s="33"/>
      <c r="F60" s="31"/>
      <c r="G60" s="31"/>
      <c r="H60" s="36" t="s">
        <v>3</v>
      </c>
    </row>
    <row r="61" spans="1:8" ht="26.25" thickBot="1">
      <c r="A61" s="37" t="s">
        <v>6</v>
      </c>
      <c r="B61" s="37" t="s">
        <v>7</v>
      </c>
      <c r="C61" s="37"/>
      <c r="D61" s="37" t="s">
        <v>23</v>
      </c>
      <c r="E61" s="38" t="s">
        <v>24</v>
      </c>
      <c r="F61" s="37" t="s">
        <v>11</v>
      </c>
      <c r="G61" s="37" t="s">
        <v>12</v>
      </c>
      <c r="H61" s="37" t="s">
        <v>13</v>
      </c>
    </row>
    <row r="62" spans="1:8" ht="14.25" thickBot="1" thickTop="1">
      <c r="A62" s="39">
        <v>750</v>
      </c>
      <c r="B62" s="182" t="s">
        <v>25</v>
      </c>
      <c r="C62" s="183"/>
      <c r="D62" s="183"/>
      <c r="E62" s="40">
        <v>2828950</v>
      </c>
      <c r="F62" s="13">
        <f>F63+F70+F67</f>
        <v>9101</v>
      </c>
      <c r="G62" s="13">
        <f>G63+G70+G67</f>
        <v>9101</v>
      </c>
      <c r="H62" s="41">
        <f>E62+F62-G62</f>
        <v>2828950</v>
      </c>
    </row>
    <row r="63" spans="1:8" ht="13.5" thickTop="1">
      <c r="A63" s="42"/>
      <c r="B63" s="81">
        <v>75023</v>
      </c>
      <c r="C63" s="174" t="s">
        <v>40</v>
      </c>
      <c r="D63" s="175"/>
      <c r="E63" s="56">
        <v>2057000</v>
      </c>
      <c r="F63" s="46">
        <f>F64+F65+F66</f>
        <v>6000</v>
      </c>
      <c r="G63" s="46">
        <f>G64+G65+G66</f>
        <v>6000</v>
      </c>
      <c r="H63" s="46">
        <f aca="true" t="shared" si="1" ref="H63:H68">E63+F63-G63</f>
        <v>2057000</v>
      </c>
    </row>
    <row r="64" spans="1:8" ht="18" customHeight="1">
      <c r="A64" s="43"/>
      <c r="B64" s="44"/>
      <c r="C64" s="47">
        <v>4040</v>
      </c>
      <c r="D64" s="67" t="s">
        <v>41</v>
      </c>
      <c r="E64" s="82">
        <v>87000</v>
      </c>
      <c r="F64" s="50"/>
      <c r="G64" s="51">
        <v>6000</v>
      </c>
      <c r="H64" s="51">
        <f t="shared" si="1"/>
        <v>81000</v>
      </c>
    </row>
    <row r="65" spans="1:8" ht="15" customHeight="1">
      <c r="A65" s="43"/>
      <c r="B65" s="44"/>
      <c r="C65" s="47">
        <v>4170</v>
      </c>
      <c r="D65" s="83" t="s">
        <v>42</v>
      </c>
      <c r="E65" s="84">
        <v>5000</v>
      </c>
      <c r="F65" s="51">
        <v>3000</v>
      </c>
      <c r="G65" s="50"/>
      <c r="H65" s="51">
        <f t="shared" si="1"/>
        <v>8000</v>
      </c>
    </row>
    <row r="66" spans="1:8" ht="30" customHeight="1">
      <c r="A66" s="43"/>
      <c r="B66" s="44"/>
      <c r="C66" s="47">
        <v>4440</v>
      </c>
      <c r="D66" s="67" t="s">
        <v>43</v>
      </c>
      <c r="E66" s="49">
        <v>27000</v>
      </c>
      <c r="F66" s="51">
        <v>3000</v>
      </c>
      <c r="G66" s="50"/>
      <c r="H66" s="51">
        <f t="shared" si="1"/>
        <v>30000</v>
      </c>
    </row>
    <row r="67" spans="1:8" ht="55.5" customHeight="1">
      <c r="A67" s="57"/>
      <c r="B67" s="43">
        <v>75075</v>
      </c>
      <c r="C67" s="190" t="s">
        <v>26</v>
      </c>
      <c r="D67" s="175"/>
      <c r="E67" s="45">
        <v>50000</v>
      </c>
      <c r="F67" s="46">
        <f>F68+F69</f>
        <v>101</v>
      </c>
      <c r="G67" s="46">
        <f>G68+G69</f>
        <v>101</v>
      </c>
      <c r="H67" s="46">
        <f t="shared" si="1"/>
        <v>50000</v>
      </c>
    </row>
    <row r="68" spans="1:8" ht="12.75">
      <c r="A68" s="34"/>
      <c r="B68" s="43"/>
      <c r="C68" s="47">
        <v>4300</v>
      </c>
      <c r="D68" s="48" t="s">
        <v>27</v>
      </c>
      <c r="E68" s="49">
        <v>27809</v>
      </c>
      <c r="F68" s="50"/>
      <c r="G68" s="50">
        <v>101</v>
      </c>
      <c r="H68" s="51">
        <f t="shared" si="1"/>
        <v>27708</v>
      </c>
    </row>
    <row r="69" spans="1:8" ht="12.75">
      <c r="A69" s="34"/>
      <c r="B69" s="57"/>
      <c r="C69" s="58" t="s">
        <v>44</v>
      </c>
      <c r="D69" s="59" t="s">
        <v>28</v>
      </c>
      <c r="E69" s="60">
        <v>101</v>
      </c>
      <c r="F69" s="61">
        <v>101</v>
      </c>
      <c r="G69" s="61"/>
      <c r="H69" s="51">
        <f>E69+F69-G69</f>
        <v>202</v>
      </c>
    </row>
    <row r="70" spans="1:8" ht="30" customHeight="1">
      <c r="A70" s="34"/>
      <c r="B70" s="148">
        <v>75095</v>
      </c>
      <c r="C70" s="190" t="s">
        <v>86</v>
      </c>
      <c r="D70" s="175"/>
      <c r="E70" s="45">
        <v>408600</v>
      </c>
      <c r="F70" s="46">
        <f>-F71+F72</f>
        <v>3000</v>
      </c>
      <c r="G70" s="46">
        <f>G71+G72</f>
        <v>3000</v>
      </c>
      <c r="H70" s="46">
        <f>E70+F70-G70</f>
        <v>408600</v>
      </c>
    </row>
    <row r="71" spans="1:8" ht="12.75">
      <c r="A71" s="34"/>
      <c r="B71" s="57"/>
      <c r="C71" s="68">
        <v>4300</v>
      </c>
      <c r="D71" s="64" t="s">
        <v>27</v>
      </c>
      <c r="E71" s="60">
        <v>25000</v>
      </c>
      <c r="F71" s="50"/>
      <c r="G71" s="51">
        <v>3000</v>
      </c>
      <c r="H71" s="51">
        <f>E71+F71-G71</f>
        <v>22000</v>
      </c>
    </row>
    <row r="72" spans="1:8" ht="39" thickBot="1">
      <c r="A72" s="34"/>
      <c r="B72" s="57"/>
      <c r="C72" s="92">
        <v>4440</v>
      </c>
      <c r="D72" s="67" t="s">
        <v>87</v>
      </c>
      <c r="E72" s="49">
        <v>12400</v>
      </c>
      <c r="F72" s="51">
        <v>3000</v>
      </c>
      <c r="G72" s="50"/>
      <c r="H72" s="51">
        <f>E72+F72-G72</f>
        <v>15400</v>
      </c>
    </row>
    <row r="73" spans="1:8" ht="30" customHeight="1" thickBot="1" thickTop="1">
      <c r="A73" s="39">
        <v>754</v>
      </c>
      <c r="B73" s="173" t="s">
        <v>45</v>
      </c>
      <c r="C73" s="173"/>
      <c r="D73" s="173"/>
      <c r="E73" s="40">
        <v>95000</v>
      </c>
      <c r="F73" s="13">
        <f>F74</f>
        <v>5000</v>
      </c>
      <c r="G73" s="13">
        <f>G74</f>
        <v>5000</v>
      </c>
      <c r="H73" s="41">
        <f aca="true" t="shared" si="2" ref="H73:H85">E73+F73-G73</f>
        <v>95000</v>
      </c>
    </row>
    <row r="74" spans="1:8" ht="13.5" thickTop="1">
      <c r="A74" s="55"/>
      <c r="B74" s="85">
        <v>75412</v>
      </c>
      <c r="C74" s="193" t="s">
        <v>46</v>
      </c>
      <c r="D74" s="189"/>
      <c r="E74" s="56">
        <v>80000</v>
      </c>
      <c r="F74" s="46">
        <f>F75+F76</f>
        <v>5000</v>
      </c>
      <c r="G74" s="46">
        <f>G75+G76</f>
        <v>5000</v>
      </c>
      <c r="H74" s="46">
        <f t="shared" si="2"/>
        <v>80000</v>
      </c>
    </row>
    <row r="75" spans="1:8" ht="12.75">
      <c r="A75" s="43"/>
      <c r="B75" s="44"/>
      <c r="C75" s="86">
        <v>4210</v>
      </c>
      <c r="D75" s="67" t="s">
        <v>47</v>
      </c>
      <c r="E75" s="49">
        <v>14800</v>
      </c>
      <c r="F75" s="51">
        <v>5000</v>
      </c>
      <c r="G75" s="50"/>
      <c r="H75" s="51">
        <f t="shared" si="2"/>
        <v>19800</v>
      </c>
    </row>
    <row r="76" spans="1:8" ht="13.5" thickBot="1">
      <c r="A76" s="87"/>
      <c r="B76" s="85"/>
      <c r="C76" s="86">
        <v>4300</v>
      </c>
      <c r="D76" s="67" t="s">
        <v>48</v>
      </c>
      <c r="E76" s="49">
        <v>10000</v>
      </c>
      <c r="F76" s="24"/>
      <c r="G76" s="23">
        <v>5000</v>
      </c>
      <c r="H76" s="23">
        <f t="shared" si="2"/>
        <v>5000</v>
      </c>
    </row>
    <row r="77" spans="1:8" ht="14.25" thickBot="1" thickTop="1">
      <c r="A77" s="39">
        <v>801</v>
      </c>
      <c r="B77" s="182" t="s">
        <v>49</v>
      </c>
      <c r="C77" s="183"/>
      <c r="D77" s="183"/>
      <c r="E77" s="40">
        <v>8976720</v>
      </c>
      <c r="F77" s="41">
        <f>F78+F84+F89+F95</f>
        <v>96428</v>
      </c>
      <c r="G77" s="41">
        <f>G78+G84+G89+G95</f>
        <v>47300</v>
      </c>
      <c r="H77" s="41">
        <f t="shared" si="2"/>
        <v>9025848</v>
      </c>
    </row>
    <row r="78" spans="1:8" ht="13.5" thickTop="1">
      <c r="A78" s="57"/>
      <c r="B78" s="65">
        <v>80101</v>
      </c>
      <c r="C78" s="184" t="s">
        <v>50</v>
      </c>
      <c r="D78" s="185"/>
      <c r="E78" s="56">
        <v>4704720</v>
      </c>
      <c r="F78" s="18"/>
      <c r="G78" s="89">
        <f>G79+G80+G81+G82+G83</f>
        <v>11400</v>
      </c>
      <c r="H78" s="17">
        <f t="shared" si="2"/>
        <v>4693320</v>
      </c>
    </row>
    <row r="79" spans="1:8" ht="42.75" customHeight="1">
      <c r="A79" s="57"/>
      <c r="B79" s="88"/>
      <c r="C79" s="66">
        <v>4010</v>
      </c>
      <c r="D79" s="67" t="s">
        <v>51</v>
      </c>
      <c r="E79" s="49">
        <v>2701920</v>
      </c>
      <c r="F79" s="50"/>
      <c r="G79" s="51">
        <v>8000</v>
      </c>
      <c r="H79" s="51">
        <f t="shared" si="2"/>
        <v>2693920</v>
      </c>
    </row>
    <row r="80" spans="1:8" ht="12.75">
      <c r="A80" s="57"/>
      <c r="B80" s="88"/>
      <c r="C80" s="66">
        <v>4040</v>
      </c>
      <c r="D80" s="67" t="s">
        <v>52</v>
      </c>
      <c r="E80" s="49">
        <v>154000</v>
      </c>
      <c r="F80" s="50"/>
      <c r="G80" s="50">
        <v>700</v>
      </c>
      <c r="H80" s="51">
        <f t="shared" si="2"/>
        <v>153300</v>
      </c>
    </row>
    <row r="81" spans="1:8" ht="25.5">
      <c r="A81" s="57"/>
      <c r="B81" s="88"/>
      <c r="C81" s="66">
        <v>4440</v>
      </c>
      <c r="D81" s="67" t="s">
        <v>43</v>
      </c>
      <c r="E81" s="49">
        <v>163000</v>
      </c>
      <c r="F81" s="50"/>
      <c r="G81" s="50">
        <v>700</v>
      </c>
      <c r="H81" s="51">
        <f t="shared" si="2"/>
        <v>162300</v>
      </c>
    </row>
    <row r="82" spans="1:8" ht="12.75">
      <c r="A82" s="57"/>
      <c r="B82" s="57"/>
      <c r="C82" s="66">
        <v>4110</v>
      </c>
      <c r="D82" s="67" t="s">
        <v>53</v>
      </c>
      <c r="E82" s="49">
        <v>477200</v>
      </c>
      <c r="F82" s="50"/>
      <c r="G82" s="51">
        <v>1700</v>
      </c>
      <c r="H82" s="51">
        <f t="shared" si="2"/>
        <v>475500</v>
      </c>
    </row>
    <row r="83" spans="1:8" ht="12.75">
      <c r="A83" s="57"/>
      <c r="B83" s="57"/>
      <c r="C83" s="66">
        <v>4120</v>
      </c>
      <c r="D83" s="67" t="s">
        <v>54</v>
      </c>
      <c r="E83" s="49">
        <v>81000</v>
      </c>
      <c r="F83" s="50"/>
      <c r="G83" s="50">
        <v>300</v>
      </c>
      <c r="H83" s="51">
        <f t="shared" si="2"/>
        <v>80700</v>
      </c>
    </row>
    <row r="84" spans="1:8" ht="12.75">
      <c r="A84" s="57"/>
      <c r="B84" s="43">
        <v>80104</v>
      </c>
      <c r="C84" s="190" t="s">
        <v>55</v>
      </c>
      <c r="D84" s="175"/>
      <c r="E84" s="45">
        <v>100000</v>
      </c>
      <c r="F84" s="46">
        <f>F85+F86+F87+F88</f>
        <v>30000</v>
      </c>
      <c r="G84" s="46">
        <f>G85+G86+G87+G88</f>
        <v>30000</v>
      </c>
      <c r="H84" s="46">
        <f t="shared" si="2"/>
        <v>100000</v>
      </c>
    </row>
    <row r="85" spans="1:8" ht="12.75">
      <c r="A85" s="57"/>
      <c r="B85" s="57"/>
      <c r="C85" s="66">
        <v>4110</v>
      </c>
      <c r="D85" s="67" t="s">
        <v>53</v>
      </c>
      <c r="E85" s="49">
        <v>2000</v>
      </c>
      <c r="F85" s="51">
        <v>4400</v>
      </c>
      <c r="G85" s="51"/>
      <c r="H85" s="61">
        <f t="shared" si="2"/>
        <v>6400</v>
      </c>
    </row>
    <row r="86" spans="1:8" ht="12.75">
      <c r="A86" s="57"/>
      <c r="B86" s="57"/>
      <c r="C86" s="66">
        <v>4120</v>
      </c>
      <c r="D86" s="67" t="s">
        <v>54</v>
      </c>
      <c r="E86" s="49">
        <v>300</v>
      </c>
      <c r="F86" s="50">
        <v>600</v>
      </c>
      <c r="G86" s="51"/>
      <c r="H86" s="61">
        <f>E86+F86-G86</f>
        <v>900</v>
      </c>
    </row>
    <row r="87" spans="1:8" ht="12.75">
      <c r="A87" s="57"/>
      <c r="B87" s="57"/>
      <c r="C87" s="69">
        <v>4170</v>
      </c>
      <c r="D87" s="48" t="s">
        <v>42</v>
      </c>
      <c r="E87" s="49">
        <v>10600</v>
      </c>
      <c r="F87" s="51">
        <v>25000</v>
      </c>
      <c r="G87" s="50"/>
      <c r="H87" s="51">
        <f aca="true" t="shared" si="3" ref="H87:H95">E87+F87-G87</f>
        <v>35600</v>
      </c>
    </row>
    <row r="88" spans="1:8" ht="12.75">
      <c r="A88" s="57"/>
      <c r="B88" s="57"/>
      <c r="C88" s="47">
        <v>4270</v>
      </c>
      <c r="D88" s="48" t="s">
        <v>56</v>
      </c>
      <c r="E88" s="49">
        <v>45000</v>
      </c>
      <c r="F88" s="50"/>
      <c r="G88" s="51">
        <v>30000</v>
      </c>
      <c r="H88" s="51">
        <f t="shared" si="3"/>
        <v>15000</v>
      </c>
    </row>
    <row r="89" spans="1:8" ht="12.75">
      <c r="A89" s="57"/>
      <c r="B89" s="90">
        <v>80148</v>
      </c>
      <c r="C89" s="191" t="s">
        <v>57</v>
      </c>
      <c r="D89" s="192"/>
      <c r="E89" s="91">
        <v>142300</v>
      </c>
      <c r="F89" s="46">
        <f>F90+F91+F92+F93+F94</f>
        <v>11400</v>
      </c>
      <c r="G89" s="50"/>
      <c r="H89" s="46">
        <f t="shared" si="3"/>
        <v>153700</v>
      </c>
    </row>
    <row r="90" spans="1:8" ht="12.75">
      <c r="A90" s="57"/>
      <c r="B90" s="57"/>
      <c r="C90" s="47">
        <v>4010</v>
      </c>
      <c r="D90" s="48" t="s">
        <v>58</v>
      </c>
      <c r="E90" s="82">
        <v>87000</v>
      </c>
      <c r="F90" s="51">
        <v>8000</v>
      </c>
      <c r="G90" s="50"/>
      <c r="H90" s="51">
        <f t="shared" si="3"/>
        <v>95000</v>
      </c>
    </row>
    <row r="91" spans="1:8" ht="12.75">
      <c r="A91" s="57"/>
      <c r="B91" s="57"/>
      <c r="C91" s="47">
        <v>4040</v>
      </c>
      <c r="D91" s="48" t="s">
        <v>59</v>
      </c>
      <c r="E91" s="82">
        <v>6000</v>
      </c>
      <c r="F91" s="50">
        <v>700</v>
      </c>
      <c r="G91" s="50"/>
      <c r="H91" s="51">
        <f t="shared" si="3"/>
        <v>6700</v>
      </c>
    </row>
    <row r="92" spans="1:8" ht="30.75" customHeight="1">
      <c r="A92" s="57"/>
      <c r="B92" s="57"/>
      <c r="C92" s="47">
        <v>4440</v>
      </c>
      <c r="D92" s="48" t="s">
        <v>43</v>
      </c>
      <c r="E92" s="82">
        <v>5400</v>
      </c>
      <c r="F92" s="50">
        <v>700</v>
      </c>
      <c r="G92" s="50"/>
      <c r="H92" s="51">
        <f t="shared" si="3"/>
        <v>6100</v>
      </c>
    </row>
    <row r="93" spans="1:8" ht="12.75">
      <c r="A93" s="57"/>
      <c r="B93" s="57"/>
      <c r="C93" s="47">
        <v>4110</v>
      </c>
      <c r="D93" s="48" t="s">
        <v>60</v>
      </c>
      <c r="E93" s="82">
        <v>15000</v>
      </c>
      <c r="F93" s="51">
        <v>1700</v>
      </c>
      <c r="G93" s="50"/>
      <c r="H93" s="51">
        <f t="shared" si="3"/>
        <v>16700</v>
      </c>
    </row>
    <row r="94" spans="1:8" ht="12.75">
      <c r="A94" s="57"/>
      <c r="B94" s="81"/>
      <c r="C94" s="47">
        <v>4120</v>
      </c>
      <c r="D94" s="48" t="s">
        <v>61</v>
      </c>
      <c r="E94" s="82">
        <v>2600</v>
      </c>
      <c r="F94" s="50">
        <v>300</v>
      </c>
      <c r="G94" s="50"/>
      <c r="H94" s="51">
        <f t="shared" si="3"/>
        <v>2900</v>
      </c>
    </row>
    <row r="95" spans="1:8" ht="92.25" customHeight="1">
      <c r="A95" s="57"/>
      <c r="B95" s="85">
        <v>80195</v>
      </c>
      <c r="C95" s="190" t="s">
        <v>62</v>
      </c>
      <c r="D95" s="175"/>
      <c r="E95" s="91">
        <v>83200</v>
      </c>
      <c r="F95" s="46">
        <f>F96+F97+F98</f>
        <v>55028</v>
      </c>
      <c r="G95" s="46">
        <f>G96+G97+G98</f>
        <v>5900</v>
      </c>
      <c r="H95" s="46">
        <f t="shared" si="3"/>
        <v>132328</v>
      </c>
    </row>
    <row r="96" spans="1:8" ht="12.75">
      <c r="A96" s="57"/>
      <c r="B96" s="57"/>
      <c r="C96" s="66">
        <v>4170</v>
      </c>
      <c r="D96" s="67" t="s">
        <v>42</v>
      </c>
      <c r="E96" s="82"/>
      <c r="F96" s="51">
        <v>1400</v>
      </c>
      <c r="G96" s="50"/>
      <c r="H96" s="61">
        <f>E96+F96-G96</f>
        <v>1400</v>
      </c>
    </row>
    <row r="97" spans="1:8" ht="12.75">
      <c r="A97" s="57"/>
      <c r="B97" s="57"/>
      <c r="C97" s="92">
        <v>4210</v>
      </c>
      <c r="D97" s="67" t="s">
        <v>33</v>
      </c>
      <c r="E97" s="82">
        <v>21200</v>
      </c>
      <c r="F97" s="50"/>
      <c r="G97" s="51">
        <v>5900</v>
      </c>
      <c r="H97" s="51">
        <f aca="true" t="shared" si="4" ref="H97:H116">E97+F97-G97</f>
        <v>15300</v>
      </c>
    </row>
    <row r="98" spans="1:8" ht="13.5" thickBot="1">
      <c r="A98" s="57"/>
      <c r="B98" s="52"/>
      <c r="C98" s="93">
        <v>4300</v>
      </c>
      <c r="D98" s="53" t="s">
        <v>27</v>
      </c>
      <c r="E98" s="49">
        <v>26000</v>
      </c>
      <c r="F98" s="51">
        <v>53628</v>
      </c>
      <c r="G98" s="50"/>
      <c r="H98" s="23">
        <f t="shared" si="4"/>
        <v>79628</v>
      </c>
    </row>
    <row r="99" spans="1:8" ht="14.25" thickBot="1" thickTop="1">
      <c r="A99" s="39">
        <v>851</v>
      </c>
      <c r="B99" s="186" t="s">
        <v>63</v>
      </c>
      <c r="C99" s="187"/>
      <c r="D99" s="187"/>
      <c r="E99" s="40">
        <v>135000</v>
      </c>
      <c r="F99" s="13">
        <f>F100+F103</f>
        <v>5900</v>
      </c>
      <c r="G99" s="13">
        <f>G100+G103</f>
        <v>5900</v>
      </c>
      <c r="H99" s="41">
        <f t="shared" si="4"/>
        <v>135000</v>
      </c>
    </row>
    <row r="100" spans="1:8" ht="13.5" thickTop="1">
      <c r="A100" s="57"/>
      <c r="B100" s="90">
        <v>85149</v>
      </c>
      <c r="C100" s="191" t="s">
        <v>90</v>
      </c>
      <c r="D100" s="192"/>
      <c r="E100" s="91">
        <f>E102</f>
        <v>4000</v>
      </c>
      <c r="F100" s="158">
        <f>F101+F102</f>
        <v>200</v>
      </c>
      <c r="G100" s="158">
        <f>G101+G102</f>
        <v>200</v>
      </c>
      <c r="H100" s="46">
        <f t="shared" si="4"/>
        <v>4000</v>
      </c>
    </row>
    <row r="101" spans="1:8" ht="12.75">
      <c r="A101" s="57"/>
      <c r="B101" s="90"/>
      <c r="C101" s="92">
        <v>4210</v>
      </c>
      <c r="D101" s="95" t="s">
        <v>33</v>
      </c>
      <c r="E101" s="49"/>
      <c r="F101" s="50">
        <v>200</v>
      </c>
      <c r="G101" s="50"/>
      <c r="H101" s="51">
        <f>E101+F101-G101</f>
        <v>200</v>
      </c>
    </row>
    <row r="102" spans="1:8" ht="25.5">
      <c r="A102" s="57"/>
      <c r="B102" s="165"/>
      <c r="C102" s="165">
        <v>4300</v>
      </c>
      <c r="D102" s="166" t="s">
        <v>91</v>
      </c>
      <c r="E102" s="84">
        <v>4000</v>
      </c>
      <c r="F102" s="50"/>
      <c r="G102" s="50">
        <v>200</v>
      </c>
      <c r="H102" s="51">
        <f t="shared" si="4"/>
        <v>3800</v>
      </c>
    </row>
    <row r="103" spans="1:8" ht="12.75">
      <c r="A103" s="57"/>
      <c r="B103" s="65">
        <v>85154</v>
      </c>
      <c r="C103" s="188" t="s">
        <v>64</v>
      </c>
      <c r="D103" s="189"/>
      <c r="E103" s="56">
        <v>70000</v>
      </c>
      <c r="F103" s="17">
        <f>F104+F105+F106</f>
        <v>5700</v>
      </c>
      <c r="G103" s="17">
        <f>G104+G105</f>
        <v>5700</v>
      </c>
      <c r="H103" s="17">
        <f t="shared" si="4"/>
        <v>70000</v>
      </c>
    </row>
    <row r="104" spans="1:8" ht="12.75">
      <c r="A104" s="57"/>
      <c r="B104" s="88"/>
      <c r="C104" s="66">
        <v>4170</v>
      </c>
      <c r="D104" s="67" t="s">
        <v>42</v>
      </c>
      <c r="E104" s="49">
        <v>17000</v>
      </c>
      <c r="F104" s="51">
        <v>5000</v>
      </c>
      <c r="G104" s="50"/>
      <c r="H104" s="51">
        <f t="shared" si="4"/>
        <v>22000</v>
      </c>
    </row>
    <row r="105" spans="1:8" ht="12.75">
      <c r="A105" s="57"/>
      <c r="B105" s="63"/>
      <c r="C105" s="66">
        <v>4300</v>
      </c>
      <c r="D105" s="67" t="s">
        <v>48</v>
      </c>
      <c r="E105" s="49">
        <v>24000</v>
      </c>
      <c r="F105" s="50"/>
      <c r="G105" s="51">
        <v>5700</v>
      </c>
      <c r="H105" s="51">
        <f t="shared" si="4"/>
        <v>18300</v>
      </c>
    </row>
    <row r="106" spans="1:8" ht="39" thickBot="1">
      <c r="A106" s="57"/>
      <c r="B106" s="57"/>
      <c r="C106" s="167">
        <v>4360</v>
      </c>
      <c r="D106" s="168" t="s">
        <v>92</v>
      </c>
      <c r="E106" s="169"/>
      <c r="F106" s="170">
        <v>700</v>
      </c>
      <c r="G106" s="171"/>
      <c r="H106" s="172">
        <f>E106+F106-G106</f>
        <v>700</v>
      </c>
    </row>
    <row r="107" spans="1:8" ht="14.25" thickBot="1" thickTop="1">
      <c r="A107" s="39">
        <v>852</v>
      </c>
      <c r="B107" s="173" t="s">
        <v>29</v>
      </c>
      <c r="C107" s="173"/>
      <c r="D107" s="173"/>
      <c r="E107" s="40">
        <v>3169444</v>
      </c>
      <c r="F107" s="13">
        <f>F108+F111</f>
        <v>26460</v>
      </c>
      <c r="G107" s="13">
        <f>G108+G111</f>
        <v>60</v>
      </c>
      <c r="H107" s="41">
        <f t="shared" si="4"/>
        <v>3195844</v>
      </c>
    </row>
    <row r="108" spans="1:8" ht="13.5" thickTop="1">
      <c r="A108" s="57"/>
      <c r="B108" s="65">
        <v>85219</v>
      </c>
      <c r="C108" s="174" t="s">
        <v>30</v>
      </c>
      <c r="D108" s="175"/>
      <c r="E108" s="45">
        <v>261444</v>
      </c>
      <c r="F108" s="158">
        <f>F109+F110</f>
        <v>60</v>
      </c>
      <c r="G108" s="158">
        <f>G109+G110</f>
        <v>60</v>
      </c>
      <c r="H108" s="46">
        <f t="shared" si="4"/>
        <v>261444</v>
      </c>
    </row>
    <row r="109" spans="1:8" ht="12.75">
      <c r="A109" s="57"/>
      <c r="B109" s="88"/>
      <c r="C109" s="66">
        <v>4300</v>
      </c>
      <c r="D109" s="67" t="s">
        <v>48</v>
      </c>
      <c r="E109" s="49">
        <v>2000</v>
      </c>
      <c r="F109" s="50"/>
      <c r="G109" s="50">
        <v>60</v>
      </c>
      <c r="H109" s="51">
        <f t="shared" si="4"/>
        <v>1940</v>
      </c>
    </row>
    <row r="110" spans="1:8" ht="25.5">
      <c r="A110" s="57"/>
      <c r="B110" s="81"/>
      <c r="C110" s="66">
        <v>4440</v>
      </c>
      <c r="D110" s="67" t="s">
        <v>43</v>
      </c>
      <c r="E110" s="49">
        <v>4140</v>
      </c>
      <c r="F110" s="50">
        <v>60</v>
      </c>
      <c r="G110" s="50"/>
      <c r="H110" s="51">
        <f t="shared" si="4"/>
        <v>4200</v>
      </c>
    </row>
    <row r="111" spans="1:8" ht="12.75">
      <c r="A111" s="57"/>
      <c r="B111" s="65">
        <v>85295</v>
      </c>
      <c r="C111" s="174" t="s">
        <v>38</v>
      </c>
      <c r="D111" s="175"/>
      <c r="E111" s="45">
        <f>E112</f>
        <v>84000</v>
      </c>
      <c r="F111" s="46">
        <f>F112</f>
        <v>26400</v>
      </c>
      <c r="G111" s="50"/>
      <c r="H111" s="46">
        <f t="shared" si="4"/>
        <v>110400</v>
      </c>
    </row>
    <row r="112" spans="1:8" ht="26.25" thickBot="1">
      <c r="A112" s="57"/>
      <c r="B112" s="63"/>
      <c r="C112" s="68">
        <v>3110</v>
      </c>
      <c r="D112" s="64" t="s">
        <v>65</v>
      </c>
      <c r="E112" s="60">
        <v>84000</v>
      </c>
      <c r="F112" s="23">
        <v>26400</v>
      </c>
      <c r="G112" s="24"/>
      <c r="H112" s="23">
        <f t="shared" si="4"/>
        <v>110400</v>
      </c>
    </row>
    <row r="113" spans="1:8" ht="30.75" customHeight="1" thickBot="1" thickTop="1">
      <c r="A113" s="39">
        <v>900</v>
      </c>
      <c r="B113" s="173" t="s">
        <v>66</v>
      </c>
      <c r="C113" s="173"/>
      <c r="D113" s="173"/>
      <c r="E113" s="40">
        <v>2924000</v>
      </c>
      <c r="F113" s="13">
        <f>F114</f>
        <v>50000</v>
      </c>
      <c r="G113" s="13">
        <f>G114</f>
        <v>50000</v>
      </c>
      <c r="H113" s="41">
        <f t="shared" si="4"/>
        <v>2924000</v>
      </c>
    </row>
    <row r="114" spans="1:8" ht="70.5" customHeight="1" thickTop="1">
      <c r="A114" s="57"/>
      <c r="B114" s="43">
        <v>90004</v>
      </c>
      <c r="C114" s="174" t="s">
        <v>67</v>
      </c>
      <c r="D114" s="175"/>
      <c r="E114" s="45">
        <v>294000</v>
      </c>
      <c r="F114" s="46">
        <f>F115+F116</f>
        <v>50000</v>
      </c>
      <c r="G114" s="46">
        <f>G115+G116</f>
        <v>50000</v>
      </c>
      <c r="H114" s="46">
        <f t="shared" si="4"/>
        <v>294000</v>
      </c>
    </row>
    <row r="115" spans="1:8" ht="12.75">
      <c r="A115" s="57"/>
      <c r="B115" s="63"/>
      <c r="C115" s="47">
        <v>4210</v>
      </c>
      <c r="D115" s="94" t="s">
        <v>33</v>
      </c>
      <c r="E115" s="49">
        <v>130000</v>
      </c>
      <c r="F115" s="50"/>
      <c r="G115" s="51">
        <v>50000</v>
      </c>
      <c r="H115" s="51">
        <f t="shared" si="4"/>
        <v>80000</v>
      </c>
    </row>
    <row r="116" spans="1:8" ht="13.5" thickBot="1">
      <c r="A116" s="57"/>
      <c r="B116" s="63"/>
      <c r="C116" s="66">
        <v>4300</v>
      </c>
      <c r="D116" s="95" t="s">
        <v>27</v>
      </c>
      <c r="E116" s="49">
        <v>139000</v>
      </c>
      <c r="F116" s="51">
        <v>50000</v>
      </c>
      <c r="G116" s="50"/>
      <c r="H116" s="51">
        <f t="shared" si="4"/>
        <v>189000</v>
      </c>
    </row>
    <row r="117" spans="1:8" ht="14.25" thickBot="1" thickTop="1">
      <c r="A117" s="25"/>
      <c r="B117" s="176" t="s">
        <v>34</v>
      </c>
      <c r="C117" s="177"/>
      <c r="D117" s="178"/>
      <c r="E117" s="71">
        <f>E62+E73+E77+E99+E107+E113</f>
        <v>18129114</v>
      </c>
      <c r="F117" s="71">
        <f>F62+F73+F77+F99+F107+F113</f>
        <v>192889</v>
      </c>
      <c r="G117" s="71">
        <f>G62+G73+G77+G99+G107+G113</f>
        <v>117361</v>
      </c>
      <c r="H117" s="71">
        <f>E117+F117-G117</f>
        <v>18204642</v>
      </c>
    </row>
    <row r="118" spans="1:8" ht="14.25" thickBot="1" thickTop="1">
      <c r="A118" s="72"/>
      <c r="B118" s="179" t="s">
        <v>35</v>
      </c>
      <c r="C118" s="180"/>
      <c r="D118" s="181"/>
      <c r="E118" s="73">
        <v>25922928</v>
      </c>
      <c r="F118" s="74">
        <f>F117</f>
        <v>192889</v>
      </c>
      <c r="G118" s="74">
        <f>G117</f>
        <v>117361</v>
      </c>
      <c r="H118" s="73">
        <f>E118+F118-G118</f>
        <v>25998456</v>
      </c>
    </row>
    <row r="119" ht="13.5" thickTop="1"/>
  </sheetData>
  <mergeCells count="37">
    <mergeCell ref="A15:A16"/>
    <mergeCell ref="G6:H6"/>
    <mergeCell ref="A7:H7"/>
    <mergeCell ref="A8:H8"/>
    <mergeCell ref="B14:D14"/>
    <mergeCell ref="G51:H51"/>
    <mergeCell ref="G52:H52"/>
    <mergeCell ref="C67:D67"/>
    <mergeCell ref="C70:D70"/>
    <mergeCell ref="G54:H54"/>
    <mergeCell ref="G55:H55"/>
    <mergeCell ref="G56:H56"/>
    <mergeCell ref="B73:D73"/>
    <mergeCell ref="C74:D74"/>
    <mergeCell ref="B11:D11"/>
    <mergeCell ref="C12:D12"/>
    <mergeCell ref="A58:H58"/>
    <mergeCell ref="A59:H59"/>
    <mergeCell ref="B62:D62"/>
    <mergeCell ref="C63:D63"/>
    <mergeCell ref="G53:H53"/>
    <mergeCell ref="C15:D15"/>
    <mergeCell ref="B77:D77"/>
    <mergeCell ref="C78:D78"/>
    <mergeCell ref="B99:D99"/>
    <mergeCell ref="C103:D103"/>
    <mergeCell ref="C84:D84"/>
    <mergeCell ref="C89:D89"/>
    <mergeCell ref="C95:D95"/>
    <mergeCell ref="C100:D100"/>
    <mergeCell ref="B107:D107"/>
    <mergeCell ref="C111:D111"/>
    <mergeCell ref="B117:D117"/>
    <mergeCell ref="B118:D118"/>
    <mergeCell ref="B113:D113"/>
    <mergeCell ref="C114:D114"/>
    <mergeCell ref="C108:D10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9"/>
  <sheetViews>
    <sheetView tabSelected="1" workbookViewId="0" topLeftCell="A58">
      <selection activeCell="D47" sqref="D47"/>
    </sheetView>
  </sheetViews>
  <sheetFormatPr defaultColWidth="9.00390625" defaultRowHeight="12.75"/>
  <cols>
    <col min="1" max="1" width="4.125" style="0" customWidth="1"/>
    <col min="2" max="2" width="5.875" style="0" customWidth="1"/>
    <col min="3" max="3" width="4.375" style="0" customWidth="1"/>
    <col min="4" max="4" width="26.125" style="0" customWidth="1"/>
    <col min="8" max="8" width="10.375" style="0" customWidth="1"/>
  </cols>
  <sheetData>
    <row r="1" spans="7:8" ht="12.75">
      <c r="G1" s="163" t="s">
        <v>70</v>
      </c>
      <c r="H1" s="163"/>
    </row>
    <row r="2" spans="7:8" ht="12.75">
      <c r="G2" s="163" t="s">
        <v>36</v>
      </c>
      <c r="H2" s="163"/>
    </row>
    <row r="3" spans="7:8" ht="12.75">
      <c r="G3" s="163" t="s">
        <v>1</v>
      </c>
      <c r="H3" s="163"/>
    </row>
    <row r="4" spans="7:8" ht="12.75">
      <c r="G4" s="163" t="s">
        <v>37</v>
      </c>
      <c r="H4" s="163"/>
    </row>
    <row r="5" spans="7:8" ht="12.75">
      <c r="G5" s="163" t="s">
        <v>2</v>
      </c>
      <c r="H5" s="163"/>
    </row>
    <row r="6" spans="7:8" ht="12.75">
      <c r="G6" s="163" t="s">
        <v>21</v>
      </c>
      <c r="H6" s="163"/>
    </row>
    <row r="9" spans="1:8" ht="15.75">
      <c r="A9" s="213" t="s">
        <v>71</v>
      </c>
      <c r="B9" s="213"/>
      <c r="C9" s="213"/>
      <c r="D9" s="213"/>
      <c r="E9" s="213"/>
      <c r="F9" s="205"/>
      <c r="G9" s="205"/>
      <c r="H9" s="205"/>
    </row>
    <row r="10" spans="1:8" ht="15.75">
      <c r="A10" s="213" t="s">
        <v>72</v>
      </c>
      <c r="B10" s="213"/>
      <c r="C10" s="213"/>
      <c r="D10" s="213"/>
      <c r="E10" s="213"/>
      <c r="F10" s="205"/>
      <c r="G10" s="205"/>
      <c r="H10" s="205"/>
    </row>
    <row r="11" spans="1:8" ht="15.75">
      <c r="A11" s="101"/>
      <c r="B11" s="101"/>
      <c r="C11" s="102"/>
      <c r="D11" s="103"/>
      <c r="E11" s="102"/>
      <c r="F11" s="104"/>
      <c r="G11" s="104"/>
      <c r="H11" s="104"/>
    </row>
    <row r="12" spans="1:8" ht="26.25" thickBot="1">
      <c r="A12" s="37" t="s">
        <v>6</v>
      </c>
      <c r="B12" s="63" t="s">
        <v>7</v>
      </c>
      <c r="C12" s="63" t="s">
        <v>8</v>
      </c>
      <c r="D12" s="63" t="s">
        <v>23</v>
      </c>
      <c r="E12" s="63" t="s">
        <v>73</v>
      </c>
      <c r="F12" s="52" t="s">
        <v>11</v>
      </c>
      <c r="G12" s="52" t="s">
        <v>12</v>
      </c>
      <c r="H12" s="52" t="s">
        <v>13</v>
      </c>
    </row>
    <row r="13" spans="1:8" ht="14.25" thickBot="1" thickTop="1">
      <c r="A13" s="39">
        <v>801</v>
      </c>
      <c r="B13" s="182" t="s">
        <v>68</v>
      </c>
      <c r="C13" s="183"/>
      <c r="D13" s="200"/>
      <c r="E13" s="105">
        <f>E14+E16</f>
        <v>58390</v>
      </c>
      <c r="F13" s="105">
        <f>F14+F16</f>
        <v>49128</v>
      </c>
      <c r="G13" s="105"/>
      <c r="H13" s="107">
        <f>E13+F13-G13</f>
        <v>107518</v>
      </c>
    </row>
    <row r="14" spans="1:8" ht="13.5" thickTop="1">
      <c r="A14" s="42"/>
      <c r="B14" s="156">
        <v>80101</v>
      </c>
      <c r="C14" s="201" t="s">
        <v>50</v>
      </c>
      <c r="D14" s="214"/>
      <c r="E14" s="215">
        <v>36190</v>
      </c>
      <c r="F14" s="216"/>
      <c r="G14" s="216"/>
      <c r="H14" s="111">
        <f>E14+F14-G14</f>
        <v>36190</v>
      </c>
    </row>
    <row r="15" spans="1:8" ht="38.25">
      <c r="A15" s="43"/>
      <c r="B15" s="44"/>
      <c r="C15" s="92">
        <v>2030</v>
      </c>
      <c r="D15" s="47" t="s">
        <v>69</v>
      </c>
      <c r="E15" s="217">
        <v>36190</v>
      </c>
      <c r="F15" s="146"/>
      <c r="G15" s="146"/>
      <c r="H15" s="126">
        <f>E15+F15-G15</f>
        <v>36190</v>
      </c>
    </row>
    <row r="16" spans="1:8" ht="12.75">
      <c r="A16" s="57"/>
      <c r="B16" s="81">
        <v>80195</v>
      </c>
      <c r="C16" s="193" t="s">
        <v>38</v>
      </c>
      <c r="D16" s="189"/>
      <c r="E16" s="108">
        <f>E17</f>
        <v>22200</v>
      </c>
      <c r="F16" s="110">
        <f>F17</f>
        <v>49128</v>
      </c>
      <c r="G16" s="110"/>
      <c r="H16" s="129">
        <f aca="true" t="shared" si="0" ref="H16:H28">E16+F16-G16</f>
        <v>71328</v>
      </c>
    </row>
    <row r="17" spans="1:8" ht="43.5" customHeight="1" thickBot="1">
      <c r="A17" s="52"/>
      <c r="B17" s="37"/>
      <c r="C17" s="70">
        <v>2030</v>
      </c>
      <c r="D17" s="53" t="s">
        <v>69</v>
      </c>
      <c r="E17" s="112">
        <v>22200</v>
      </c>
      <c r="F17" s="113">
        <v>49128</v>
      </c>
      <c r="G17" s="113"/>
      <c r="H17" s="114">
        <f t="shared" si="0"/>
        <v>71328</v>
      </c>
    </row>
    <row r="18" spans="1:8" ht="14.25" thickBot="1" thickTop="1">
      <c r="A18" s="115">
        <v>852</v>
      </c>
      <c r="B18" s="210" t="s">
        <v>74</v>
      </c>
      <c r="C18" s="211"/>
      <c r="D18" s="212"/>
      <c r="E18" s="116">
        <f>E19+E21+E23</f>
        <v>275444</v>
      </c>
      <c r="F18" s="106">
        <f>F19+F21+F23</f>
        <v>26400</v>
      </c>
      <c r="G18" s="106"/>
      <c r="H18" s="107">
        <f t="shared" si="0"/>
        <v>301844</v>
      </c>
    </row>
    <row r="19" spans="1:8" ht="13.5" thickTop="1">
      <c r="A19" s="117"/>
      <c r="B19" s="118">
        <v>85214</v>
      </c>
      <c r="C19" s="201" t="s">
        <v>75</v>
      </c>
      <c r="D19" s="185"/>
      <c r="E19" s="119">
        <f>E20</f>
        <v>99000</v>
      </c>
      <c r="F19" s="109"/>
      <c r="G19" s="110"/>
      <c r="H19" s="111">
        <f t="shared" si="0"/>
        <v>99000</v>
      </c>
    </row>
    <row r="20" spans="1:8" ht="45.75" customHeight="1">
      <c r="A20" s="117"/>
      <c r="B20" s="120"/>
      <c r="C20" s="121">
        <v>2030</v>
      </c>
      <c r="D20" s="122" t="s">
        <v>69</v>
      </c>
      <c r="E20" s="123">
        <v>99000</v>
      </c>
      <c r="F20" s="124"/>
      <c r="G20" s="125"/>
      <c r="H20" s="126">
        <f t="shared" si="0"/>
        <v>99000</v>
      </c>
    </row>
    <row r="21" spans="1:8" ht="12.75">
      <c r="A21" s="117"/>
      <c r="B21" s="118">
        <v>85219</v>
      </c>
      <c r="C21" s="206" t="s">
        <v>30</v>
      </c>
      <c r="D21" s="207"/>
      <c r="E21" s="119">
        <f>E22</f>
        <v>122444</v>
      </c>
      <c r="F21" s="127"/>
      <c r="G21" s="128"/>
      <c r="H21" s="129">
        <f t="shared" si="0"/>
        <v>122444</v>
      </c>
    </row>
    <row r="22" spans="1:8" ht="43.5" customHeight="1">
      <c r="A22" s="117"/>
      <c r="B22" s="118"/>
      <c r="C22" s="130">
        <v>2030</v>
      </c>
      <c r="D22" s="95" t="s">
        <v>69</v>
      </c>
      <c r="E22" s="131">
        <v>122444</v>
      </c>
      <c r="F22" s="125"/>
      <c r="G22" s="124"/>
      <c r="H22" s="126">
        <f t="shared" si="0"/>
        <v>122444</v>
      </c>
    </row>
    <row r="23" spans="1:8" ht="12.75">
      <c r="A23" s="117"/>
      <c r="B23" s="118">
        <v>85295</v>
      </c>
      <c r="C23" s="206" t="s">
        <v>38</v>
      </c>
      <c r="D23" s="207"/>
      <c r="E23" s="119">
        <f>E24</f>
        <v>54000</v>
      </c>
      <c r="F23" s="149">
        <f>F24</f>
        <v>26400</v>
      </c>
      <c r="G23" s="127"/>
      <c r="H23" s="129">
        <f t="shared" si="0"/>
        <v>80400</v>
      </c>
    </row>
    <row r="24" spans="1:8" ht="42.75" customHeight="1" thickBot="1">
      <c r="A24" s="132"/>
      <c r="B24" s="118"/>
      <c r="C24" s="130">
        <v>2030</v>
      </c>
      <c r="D24" s="95" t="s">
        <v>69</v>
      </c>
      <c r="E24" s="131">
        <v>54000</v>
      </c>
      <c r="F24" s="155">
        <v>26400</v>
      </c>
      <c r="G24" s="113"/>
      <c r="H24" s="114">
        <f t="shared" si="0"/>
        <v>80400</v>
      </c>
    </row>
    <row r="25" spans="1:8" ht="14.25" thickBot="1" thickTop="1">
      <c r="A25" s="10">
        <v>854</v>
      </c>
      <c r="B25" s="159" t="s">
        <v>14</v>
      </c>
      <c r="C25" s="197"/>
      <c r="D25" s="194"/>
      <c r="E25" s="12">
        <v>80530</v>
      </c>
      <c r="F25" s="13"/>
      <c r="G25" s="14"/>
      <c r="H25" s="133">
        <f t="shared" si="0"/>
        <v>80530</v>
      </c>
    </row>
    <row r="26" spans="1:8" ht="13.5" thickTop="1">
      <c r="A26" s="198"/>
      <c r="B26" s="15">
        <v>85415</v>
      </c>
      <c r="C26" s="208" t="s">
        <v>15</v>
      </c>
      <c r="D26" s="209"/>
      <c r="E26" s="16">
        <v>80530</v>
      </c>
      <c r="F26" s="17"/>
      <c r="G26" s="18"/>
      <c r="H26" s="134">
        <f t="shared" si="0"/>
        <v>80530</v>
      </c>
    </row>
    <row r="27" spans="1:8" ht="44.25" customHeight="1" thickBot="1">
      <c r="A27" s="199"/>
      <c r="B27" s="19"/>
      <c r="C27" s="20" t="s">
        <v>16</v>
      </c>
      <c r="D27" s="21" t="s">
        <v>17</v>
      </c>
      <c r="E27" s="22">
        <v>80530</v>
      </c>
      <c r="F27" s="23"/>
      <c r="G27" s="24"/>
      <c r="H27" s="135">
        <f>E27+F27-G27</f>
        <v>80530</v>
      </c>
    </row>
    <row r="28" spans="1:8" ht="14.25" thickBot="1" thickTop="1">
      <c r="A28" s="115"/>
      <c r="B28" s="115" t="s">
        <v>76</v>
      </c>
      <c r="C28" s="136"/>
      <c r="D28" s="115" t="s">
        <v>77</v>
      </c>
      <c r="E28" s="137">
        <f>E13+E18+E25</f>
        <v>414364</v>
      </c>
      <c r="F28" s="137">
        <f>F13+F18+F25</f>
        <v>75528</v>
      </c>
      <c r="G28" s="137"/>
      <c r="H28" s="138">
        <f t="shared" si="0"/>
        <v>489892</v>
      </c>
    </row>
    <row r="29" ht="13.5" thickTop="1"/>
    <row r="47" spans="7:8" ht="12.75">
      <c r="G47" s="163" t="s">
        <v>78</v>
      </c>
      <c r="H47" s="163"/>
    </row>
    <row r="48" spans="7:8" ht="12.75">
      <c r="G48" s="163" t="s">
        <v>36</v>
      </c>
      <c r="H48" s="163"/>
    </row>
    <row r="49" spans="7:8" ht="12.75">
      <c r="G49" s="163" t="s">
        <v>1</v>
      </c>
      <c r="H49" s="163"/>
    </row>
    <row r="50" spans="7:8" ht="12.75">
      <c r="G50" s="163" t="s">
        <v>37</v>
      </c>
      <c r="H50" s="163"/>
    </row>
    <row r="51" spans="7:8" ht="12.75">
      <c r="G51" s="163" t="s">
        <v>2</v>
      </c>
      <c r="H51" s="163"/>
    </row>
    <row r="52" spans="7:8" ht="12.75">
      <c r="G52" s="163" t="s">
        <v>21</v>
      </c>
      <c r="H52" s="163"/>
    </row>
    <row r="55" spans="1:8" ht="15.75">
      <c r="A55" s="204" t="s">
        <v>79</v>
      </c>
      <c r="B55" s="204"/>
      <c r="C55" s="204"/>
      <c r="D55" s="204"/>
      <c r="E55" s="204"/>
      <c r="F55" s="205"/>
      <c r="G55" s="205"/>
      <c r="H55" s="205"/>
    </row>
    <row r="56" spans="1:8" ht="15.75">
      <c r="A56" s="101"/>
      <c r="B56" s="101"/>
      <c r="C56" s="102"/>
      <c r="D56" s="103"/>
      <c r="E56" s="102"/>
      <c r="F56" s="104"/>
      <c r="G56" s="104"/>
      <c r="H56" s="104"/>
    </row>
    <row r="57" spans="1:8" ht="26.25" thickBot="1">
      <c r="A57" s="63" t="s">
        <v>6</v>
      </c>
      <c r="B57" s="63" t="s">
        <v>7</v>
      </c>
      <c r="C57" s="63" t="s">
        <v>8</v>
      </c>
      <c r="D57" s="63" t="s">
        <v>23</v>
      </c>
      <c r="E57" s="63" t="s">
        <v>73</v>
      </c>
      <c r="F57" s="52" t="s">
        <v>11</v>
      </c>
      <c r="G57" s="52" t="s">
        <v>12</v>
      </c>
      <c r="H57" s="52" t="s">
        <v>13</v>
      </c>
    </row>
    <row r="58" spans="1:8" ht="14.25" thickBot="1" thickTop="1">
      <c r="A58" s="39">
        <v>801</v>
      </c>
      <c r="B58" s="182" t="s">
        <v>68</v>
      </c>
      <c r="C58" s="183"/>
      <c r="D58" s="200"/>
      <c r="E58" s="105">
        <f>E59+E63</f>
        <v>58390</v>
      </c>
      <c r="F58" s="105">
        <f>F59+F63</f>
        <v>49128</v>
      </c>
      <c r="G58" s="106"/>
      <c r="H58" s="139">
        <f>E58+F58-G58</f>
        <v>107518</v>
      </c>
    </row>
    <row r="59" spans="1:8" ht="13.5" thickTop="1">
      <c r="A59" s="81"/>
      <c r="B59" s="81">
        <v>80101</v>
      </c>
      <c r="C59" s="201" t="s">
        <v>50</v>
      </c>
      <c r="D59" s="185"/>
      <c r="E59" s="218">
        <v>36190</v>
      </c>
      <c r="F59" s="157"/>
      <c r="G59" s="110"/>
      <c r="H59" s="157">
        <f>E59+F59-G59</f>
        <v>36190</v>
      </c>
    </row>
    <row r="60" spans="1:8" ht="12.75">
      <c r="A60" s="43"/>
      <c r="B60" s="221"/>
      <c r="C60" s="47">
        <v>4010</v>
      </c>
      <c r="D60" s="47" t="s">
        <v>93</v>
      </c>
      <c r="E60" s="220">
        <v>21190</v>
      </c>
      <c r="F60" s="147"/>
      <c r="G60" s="146"/>
      <c r="H60" s="147">
        <f>E60+F60-G60</f>
        <v>21190</v>
      </c>
    </row>
    <row r="61" spans="1:8" ht="12.75">
      <c r="A61" s="43"/>
      <c r="B61" s="203"/>
      <c r="C61" s="47">
        <v>4110</v>
      </c>
      <c r="D61" s="47" t="s">
        <v>94</v>
      </c>
      <c r="E61" s="220">
        <v>10000</v>
      </c>
      <c r="F61" s="147"/>
      <c r="G61" s="146"/>
      <c r="H61" s="147">
        <f>E61+F61-G61</f>
        <v>10000</v>
      </c>
    </row>
    <row r="62" spans="1:8" ht="12.75">
      <c r="A62" s="43"/>
      <c r="B62" s="219"/>
      <c r="C62" s="47">
        <v>4120</v>
      </c>
      <c r="D62" s="47" t="s">
        <v>61</v>
      </c>
      <c r="E62" s="220">
        <v>5000</v>
      </c>
      <c r="F62" s="147"/>
      <c r="G62" s="146"/>
      <c r="H62" s="147">
        <f>E62+F62-G62</f>
        <v>5000</v>
      </c>
    </row>
    <row r="63" spans="1:8" ht="12.75">
      <c r="A63" s="57"/>
      <c r="B63" s="81">
        <v>80195</v>
      </c>
      <c r="C63" s="193" t="s">
        <v>38</v>
      </c>
      <c r="D63" s="189"/>
      <c r="E63" s="108">
        <f>E64</f>
        <v>22200</v>
      </c>
      <c r="F63" s="157">
        <f>F64</f>
        <v>49128</v>
      </c>
      <c r="G63" s="110"/>
      <c r="H63" s="157">
        <f aca="true" t="shared" si="1" ref="H63:H79">E63+F63-G63</f>
        <v>71328</v>
      </c>
    </row>
    <row r="64" spans="1:8" ht="15.75" customHeight="1" thickBot="1">
      <c r="A64" s="52"/>
      <c r="B64" s="63"/>
      <c r="C64" s="141">
        <v>4300</v>
      </c>
      <c r="D64" s="141" t="s">
        <v>27</v>
      </c>
      <c r="E64" s="142">
        <v>22200</v>
      </c>
      <c r="F64" s="154">
        <v>49128</v>
      </c>
      <c r="G64" s="143"/>
      <c r="H64" s="144">
        <f t="shared" si="1"/>
        <v>71328</v>
      </c>
    </row>
    <row r="65" spans="1:8" ht="14.25" thickBot="1" thickTop="1">
      <c r="A65" s="28">
        <v>852</v>
      </c>
      <c r="B65" s="173" t="s">
        <v>29</v>
      </c>
      <c r="C65" s="173"/>
      <c r="D65" s="173"/>
      <c r="E65" s="40">
        <f>E66+E68+E74</f>
        <v>275444</v>
      </c>
      <c r="F65" s="106">
        <f>F66+F68+F74</f>
        <v>26400</v>
      </c>
      <c r="G65" s="106"/>
      <c r="H65" s="139">
        <f t="shared" si="1"/>
        <v>301844</v>
      </c>
    </row>
    <row r="66" spans="1:8" ht="13.5" thickTop="1">
      <c r="A66" s="202"/>
      <c r="B66" s="81">
        <v>85214</v>
      </c>
      <c r="C66" s="201" t="s">
        <v>80</v>
      </c>
      <c r="D66" s="185"/>
      <c r="E66" s="56">
        <v>99000</v>
      </c>
      <c r="F66" s="109"/>
      <c r="G66" s="110"/>
      <c r="H66" s="140">
        <f t="shared" si="1"/>
        <v>99000</v>
      </c>
    </row>
    <row r="67" spans="1:8" ht="16.5" customHeight="1">
      <c r="A67" s="203"/>
      <c r="B67" s="145"/>
      <c r="C67" s="47">
        <v>3110</v>
      </c>
      <c r="D67" s="48" t="s">
        <v>81</v>
      </c>
      <c r="E67" s="49">
        <v>99000</v>
      </c>
      <c r="F67" s="128"/>
      <c r="G67" s="146"/>
      <c r="H67" s="147">
        <f t="shared" si="1"/>
        <v>99000</v>
      </c>
    </row>
    <row r="68" spans="1:8" ht="12.75">
      <c r="A68" s="203"/>
      <c r="B68" s="148">
        <v>85219</v>
      </c>
      <c r="C68" s="190" t="s">
        <v>30</v>
      </c>
      <c r="D68" s="175"/>
      <c r="E68" s="56">
        <f>E69+E70+E71+E72+E73</f>
        <v>122444</v>
      </c>
      <c r="F68" s="127"/>
      <c r="G68" s="128"/>
      <c r="H68" s="149">
        <f t="shared" si="1"/>
        <v>122444</v>
      </c>
    </row>
    <row r="69" spans="1:8" ht="30.75" customHeight="1">
      <c r="A69" s="87"/>
      <c r="B69" s="150"/>
      <c r="C69" s="47">
        <v>4010</v>
      </c>
      <c r="D69" s="95" t="s">
        <v>82</v>
      </c>
      <c r="E69" s="49">
        <v>94144</v>
      </c>
      <c r="F69" s="125"/>
      <c r="G69" s="128"/>
      <c r="H69" s="126">
        <f t="shared" si="1"/>
        <v>94144</v>
      </c>
    </row>
    <row r="70" spans="1:8" ht="29.25" customHeight="1">
      <c r="A70" s="87"/>
      <c r="B70" s="150"/>
      <c r="C70" s="92">
        <v>4040</v>
      </c>
      <c r="D70" s="95" t="s">
        <v>83</v>
      </c>
      <c r="E70" s="49">
        <v>8500</v>
      </c>
      <c r="F70" s="128"/>
      <c r="G70" s="128"/>
      <c r="H70" s="151">
        <f t="shared" si="1"/>
        <v>8500</v>
      </c>
    </row>
    <row r="71" spans="1:8" ht="30" customHeight="1">
      <c r="A71" s="87"/>
      <c r="B71" s="150"/>
      <c r="C71" s="92">
        <v>4110</v>
      </c>
      <c r="D71" s="95" t="s">
        <v>60</v>
      </c>
      <c r="E71" s="49">
        <v>14900</v>
      </c>
      <c r="F71" s="128"/>
      <c r="G71" s="128"/>
      <c r="H71" s="126">
        <f t="shared" si="1"/>
        <v>14900</v>
      </c>
    </row>
    <row r="72" spans="1:8" ht="15" customHeight="1">
      <c r="A72" s="87"/>
      <c r="B72" s="150"/>
      <c r="C72" s="92">
        <v>4120</v>
      </c>
      <c r="D72" s="95" t="s">
        <v>61</v>
      </c>
      <c r="E72" s="49">
        <v>2300</v>
      </c>
      <c r="F72" s="128"/>
      <c r="G72" s="128"/>
      <c r="H72" s="126">
        <f t="shared" si="1"/>
        <v>2300</v>
      </c>
    </row>
    <row r="73" spans="1:8" ht="30.75" customHeight="1">
      <c r="A73" s="87"/>
      <c r="B73" s="150"/>
      <c r="C73" s="92">
        <v>4440</v>
      </c>
      <c r="D73" s="95" t="s">
        <v>84</v>
      </c>
      <c r="E73" s="49">
        <v>2600</v>
      </c>
      <c r="F73" s="128"/>
      <c r="G73" s="128"/>
      <c r="H73" s="126">
        <f t="shared" si="1"/>
        <v>2600</v>
      </c>
    </row>
    <row r="74" spans="1:8" ht="12.75">
      <c r="A74" s="87"/>
      <c r="B74" s="148">
        <v>85295</v>
      </c>
      <c r="C74" s="190" t="s">
        <v>38</v>
      </c>
      <c r="D74" s="175"/>
      <c r="E74" s="45">
        <f>E75</f>
        <v>54000</v>
      </c>
      <c r="F74" s="149">
        <f>F75</f>
        <v>26400</v>
      </c>
      <c r="G74" s="127"/>
      <c r="H74" s="149">
        <f t="shared" si="1"/>
        <v>80400</v>
      </c>
    </row>
    <row r="75" spans="1:8" ht="16.5" customHeight="1" thickBot="1">
      <c r="A75" s="87"/>
      <c r="B75" s="152"/>
      <c r="C75" s="47">
        <v>3110</v>
      </c>
      <c r="D75" s="95" t="s">
        <v>85</v>
      </c>
      <c r="E75" s="49">
        <v>54000</v>
      </c>
      <c r="F75" s="154">
        <v>26400</v>
      </c>
      <c r="G75" s="143"/>
      <c r="H75" s="144">
        <f t="shared" si="1"/>
        <v>80400</v>
      </c>
    </row>
    <row r="76" spans="1:8" ht="14.25" thickBot="1" thickTop="1">
      <c r="A76" s="39">
        <v>854</v>
      </c>
      <c r="B76" s="182" t="s">
        <v>31</v>
      </c>
      <c r="C76" s="183"/>
      <c r="D76" s="200"/>
      <c r="E76" s="54">
        <v>80530</v>
      </c>
      <c r="F76" s="13"/>
      <c r="G76" s="14"/>
      <c r="H76" s="41">
        <f t="shared" si="1"/>
        <v>80530</v>
      </c>
    </row>
    <row r="77" spans="1:8" ht="13.5" thickTop="1">
      <c r="A77" s="57"/>
      <c r="B77" s="65">
        <v>85415</v>
      </c>
      <c r="C77" s="174" t="s">
        <v>15</v>
      </c>
      <c r="D77" s="175"/>
      <c r="E77" s="45">
        <v>80530</v>
      </c>
      <c r="F77" s="46"/>
      <c r="G77" s="50"/>
      <c r="H77" s="46">
        <f t="shared" si="1"/>
        <v>80530</v>
      </c>
    </row>
    <row r="78" spans="1:8" ht="27.75" customHeight="1" thickBot="1">
      <c r="A78" s="57"/>
      <c r="B78" s="63"/>
      <c r="C78" s="68">
        <v>3240</v>
      </c>
      <c r="D78" s="64" t="s">
        <v>32</v>
      </c>
      <c r="E78" s="60">
        <v>80530</v>
      </c>
      <c r="F78" s="51"/>
      <c r="G78" s="50"/>
      <c r="H78" s="23">
        <f t="shared" si="1"/>
        <v>80530</v>
      </c>
    </row>
    <row r="79" spans="1:8" ht="14.25" thickBot="1" thickTop="1">
      <c r="A79" s="28"/>
      <c r="B79" s="182" t="s">
        <v>34</v>
      </c>
      <c r="C79" s="183"/>
      <c r="D79" s="200"/>
      <c r="E79" s="79">
        <f>E58+E65+E76</f>
        <v>414364</v>
      </c>
      <c r="F79" s="79">
        <f>F58+F65+F76</f>
        <v>75528</v>
      </c>
      <c r="G79" s="153"/>
      <c r="H79" s="139">
        <f t="shared" si="1"/>
        <v>489892</v>
      </c>
    </row>
    <row r="80" ht="13.5" thickTop="1"/>
  </sheetData>
  <mergeCells count="37">
    <mergeCell ref="C59:D59"/>
    <mergeCell ref="B60:B62"/>
    <mergeCell ref="G1:H1"/>
    <mergeCell ref="G2:H2"/>
    <mergeCell ref="G3:H3"/>
    <mergeCell ref="G4:H4"/>
    <mergeCell ref="G5:H5"/>
    <mergeCell ref="G6:H6"/>
    <mergeCell ref="A9:H9"/>
    <mergeCell ref="A10:H10"/>
    <mergeCell ref="B13:D13"/>
    <mergeCell ref="C16:D16"/>
    <mergeCell ref="B18:D18"/>
    <mergeCell ref="C19:D19"/>
    <mergeCell ref="C14:D14"/>
    <mergeCell ref="C21:D21"/>
    <mergeCell ref="C23:D23"/>
    <mergeCell ref="B25:D25"/>
    <mergeCell ref="A26:A27"/>
    <mergeCell ref="C26:D26"/>
    <mergeCell ref="G47:H47"/>
    <mergeCell ref="G48:H48"/>
    <mergeCell ref="G49:H49"/>
    <mergeCell ref="G50:H50"/>
    <mergeCell ref="G51:H51"/>
    <mergeCell ref="G52:H52"/>
    <mergeCell ref="A55:H55"/>
    <mergeCell ref="B58:D58"/>
    <mergeCell ref="C63:D63"/>
    <mergeCell ref="B65:D65"/>
    <mergeCell ref="A66:A68"/>
    <mergeCell ref="C66:D66"/>
    <mergeCell ref="C68:D68"/>
    <mergeCell ref="C74:D74"/>
    <mergeCell ref="B76:D76"/>
    <mergeCell ref="C77:D77"/>
    <mergeCell ref="B79:D7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Siwinska</dc:creator>
  <cp:keywords/>
  <dc:description/>
  <cp:lastModifiedBy>Monika Siwinska</cp:lastModifiedBy>
  <cp:lastPrinted>2008-06-03T09:23:55Z</cp:lastPrinted>
  <dcterms:created xsi:type="dcterms:W3CDTF">2008-05-30T05:19:02Z</dcterms:created>
  <dcterms:modified xsi:type="dcterms:W3CDTF">2008-06-03T10:17:15Z</dcterms:modified>
  <cp:category/>
  <cp:version/>
  <cp:contentType/>
  <cp:contentStatus/>
</cp:coreProperties>
</file>