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4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<sst xmlns="http://schemas.openxmlformats.org/spreadsheetml/2006/main" count="89" uniqueCount="66">
  <si>
    <t>Dz.</t>
  </si>
  <si>
    <t>Rozdz.</t>
  </si>
  <si>
    <t>Treść</t>
  </si>
  <si>
    <t>§</t>
  </si>
  <si>
    <t>Zwiększenie</t>
  </si>
  <si>
    <t>Zmniejszenie</t>
  </si>
  <si>
    <t>Plan po zmianie</t>
  </si>
  <si>
    <t>Załącznik Nr 2</t>
  </si>
  <si>
    <t>Wójta Gminy Chełmża</t>
  </si>
  <si>
    <t>Plan wydatków</t>
  </si>
  <si>
    <t>Ogółem</t>
  </si>
  <si>
    <t>RAZEM WYDATKI</t>
  </si>
  <si>
    <t>zmieniający Uchwałę Nr XLVIII/323/09</t>
  </si>
  <si>
    <t xml:space="preserve">z dnia 18 grudnia 2009 r. </t>
  </si>
  <si>
    <t>BEZPIECZEŃSTWO PUBLICZNE I OCHRONA PRZECIWPOŻAROWA</t>
  </si>
  <si>
    <t>Zakup materiałów i wyposażenia</t>
  </si>
  <si>
    <t>Świadczenia społeczne</t>
  </si>
  <si>
    <t xml:space="preserve">Zakup akcesoriów komputerowych, w tym programów i licencji  </t>
  </si>
  <si>
    <t xml:space="preserve">budżetowych na 2010 rok </t>
  </si>
  <si>
    <t>Plan na 2010</t>
  </si>
  <si>
    <t>ADMINISTRACJA PUBLICYNA</t>
  </si>
  <si>
    <t>POMOC SPOŁECZNA</t>
  </si>
  <si>
    <t>Urzędy Gmin</t>
  </si>
  <si>
    <t>Podróże służbowe krajowe</t>
  </si>
  <si>
    <t>OŚWIATA I WYCHOWANIE</t>
  </si>
  <si>
    <t>Wynagrodzenie bezosobowe</t>
  </si>
  <si>
    <t>Wynagrodzenia osobowe pracowników</t>
  </si>
  <si>
    <t>Zakup usług remontowych</t>
  </si>
  <si>
    <t>Ochotnicze Straże Pożarne</t>
  </si>
  <si>
    <t>z dnia 31 sierpnia 2010</t>
  </si>
  <si>
    <t>do Zarządzenia Nr 70/10</t>
  </si>
  <si>
    <t>700</t>
  </si>
  <si>
    <t>GOSPODARKA MIESZKANIOWA</t>
  </si>
  <si>
    <t>70005</t>
  </si>
  <si>
    <t>Gospodarka gruntami i nieruchomościami</t>
  </si>
  <si>
    <t>zakup usług remontowych</t>
  </si>
  <si>
    <t>zakup energii</t>
  </si>
  <si>
    <t>710</t>
  </si>
  <si>
    <t>DZIAŁALNOŚĆ USŁUGOWA</t>
  </si>
  <si>
    <t>71035</t>
  </si>
  <si>
    <t>Cmentarze</t>
  </si>
  <si>
    <t>zakup materiałów i wyposażenia</t>
  </si>
  <si>
    <t>zakup usług pozostałych</t>
  </si>
  <si>
    <t>Pozostała działalność</t>
  </si>
  <si>
    <t>opłaty z tytułu zakupu usług telekomunikacyjnych świadczonych w ruchomej publicznej sieci telefonicznej</t>
  </si>
  <si>
    <t>URZĘDY NACZELNYCH ORGANÓW WŁADZY PAŃSTWOWEJ, KONTROLI I OCHRONY PRAWA ORAZ SĄDOWNICTWA</t>
  </si>
  <si>
    <t>Wybory Prezydenta Rzeczpospolitej Polskiej</t>
  </si>
  <si>
    <t>wynagrodzenia bezosobowe</t>
  </si>
  <si>
    <t>OCHRONA ZDROWIA</t>
  </si>
  <si>
    <t>Przeciwdziałenie alkoholizmowi</t>
  </si>
  <si>
    <t>Zasiłki stałe</t>
  </si>
  <si>
    <t>Odpisy na zakładowy fundusz świadczeń socjalnych</t>
  </si>
  <si>
    <t>EDUKACYJNA OPIEKA WYCHOWAWCZA</t>
  </si>
  <si>
    <t>Świetlice szkolne</t>
  </si>
  <si>
    <t>GOSPODARKA KOMUNALNA I OCHRONA ŚRODOWISKA</t>
  </si>
  <si>
    <t>Oświetlenie ulic, placów, dróg</t>
  </si>
  <si>
    <t>KULTURA I OCHRONA DZIEDZICTWA NARODOWEGO</t>
  </si>
  <si>
    <t>Domy i ośrodki kultury, świetlice i kluby</t>
  </si>
  <si>
    <t>Wynagrodzenia bezoosobowe</t>
  </si>
  <si>
    <t>KULTURA FIZYCZNA I SPORT</t>
  </si>
  <si>
    <t>Zakup usług pozostałych</t>
  </si>
  <si>
    <t>RÓŻNE ROZLICZENIA</t>
  </si>
  <si>
    <t>Rezerwy ogólne i celowe</t>
  </si>
  <si>
    <t>Rezerwy ( ogólna 100.256; kryzysowa 30.000; celowa 75.000)</t>
  </si>
  <si>
    <t>Domy pomocy społecznej</t>
  </si>
  <si>
    <t>Zakup usług przez jst od innych jst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</si>
</sst>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22" xfId="0" applyFont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49">
      <selection activeCell="F56" sqref="F56"/>
    </sheetView>
  </sheetViews>
  <sheetFormatPr defaultColWidth="8.796875" defaultRowHeight="14.25"/>
  <cols>
    <col min="1" max="1" width="4.09765625" style="0" customWidth="1"/>
    <col min="2" max="2" width="6.19921875" style="0" customWidth="1"/>
    <col min="3" max="3" width="4.8984375" style="0" customWidth="1"/>
    <col min="4" max="4" width="23.8984375" style="0" customWidth="1"/>
    <col min="5" max="5" width="10.19921875" style="0" customWidth="1"/>
    <col min="6" max="6" width="9.8984375" style="0" customWidth="1"/>
    <col min="7" max="7" width="9.3984375" style="0" customWidth="1"/>
    <col min="8" max="8" width="9.8984375" style="0" customWidth="1"/>
    <col min="11" max="11" width="9.8984375" style="0" bestFit="1" customWidth="1"/>
  </cols>
  <sheetData>
    <row r="1" spans="1:8" ht="14.25">
      <c r="A1" s="4"/>
      <c r="B1" s="4"/>
      <c r="C1" s="4"/>
      <c r="D1" s="4"/>
      <c r="E1" s="4"/>
      <c r="F1" s="5" t="s">
        <v>7</v>
      </c>
      <c r="G1" s="5"/>
      <c r="H1" s="5"/>
    </row>
    <row r="2" spans="1:8" ht="14.25">
      <c r="A2" s="4"/>
      <c r="B2" s="4"/>
      <c r="C2" s="4"/>
      <c r="D2" s="4"/>
      <c r="E2" s="4"/>
      <c r="F2" s="5" t="s">
        <v>30</v>
      </c>
      <c r="G2" s="5"/>
      <c r="H2" s="5"/>
    </row>
    <row r="3" spans="1:8" ht="14.25">
      <c r="A3" s="4"/>
      <c r="B3" s="4"/>
      <c r="C3" s="4"/>
      <c r="D3" s="4"/>
      <c r="E3" s="4"/>
      <c r="F3" s="5" t="s">
        <v>8</v>
      </c>
      <c r="G3" s="5"/>
      <c r="H3" s="5"/>
    </row>
    <row r="4" spans="1:8" ht="14.25">
      <c r="A4" s="4"/>
      <c r="B4" s="4"/>
      <c r="C4" s="4"/>
      <c r="D4" s="4"/>
      <c r="E4" s="4"/>
      <c r="F4" s="5" t="s">
        <v>29</v>
      </c>
      <c r="G4" s="5"/>
      <c r="H4" s="5"/>
    </row>
    <row r="5" spans="1:8" ht="14.25">
      <c r="A5" s="4"/>
      <c r="B5" s="4"/>
      <c r="C5" s="4"/>
      <c r="D5" s="4"/>
      <c r="E5" s="4"/>
      <c r="F5" s="5" t="s">
        <v>12</v>
      </c>
      <c r="G5" s="5"/>
      <c r="H5" s="5"/>
    </row>
    <row r="6" spans="1:8" ht="14.25">
      <c r="A6" s="4"/>
      <c r="B6" s="4"/>
      <c r="C6" s="4"/>
      <c r="D6" s="4"/>
      <c r="E6" s="4"/>
      <c r="F6" s="5" t="s">
        <v>13</v>
      </c>
      <c r="G6" s="5"/>
      <c r="H6" s="5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4.25">
      <c r="A8" s="78" t="s">
        <v>9</v>
      </c>
      <c r="B8" s="78"/>
      <c r="C8" s="78"/>
      <c r="D8" s="78"/>
      <c r="E8" s="78"/>
      <c r="F8" s="78"/>
      <c r="G8" s="78"/>
      <c r="H8" s="78"/>
    </row>
    <row r="9" spans="1:8" ht="14.25">
      <c r="A9" s="79" t="s">
        <v>18</v>
      </c>
      <c r="B9" s="78"/>
      <c r="C9" s="78"/>
      <c r="D9" s="78"/>
      <c r="E9" s="78"/>
      <c r="F9" s="78"/>
      <c r="G9" s="78"/>
      <c r="H9" s="78"/>
    </row>
    <row r="11" spans="1:8" ht="38.25" customHeight="1" thickBot="1">
      <c r="A11" s="9" t="s">
        <v>0</v>
      </c>
      <c r="B11" s="10" t="s">
        <v>1</v>
      </c>
      <c r="C11" s="10" t="s">
        <v>3</v>
      </c>
      <c r="D11" s="10" t="s">
        <v>2</v>
      </c>
      <c r="E11" s="11" t="s">
        <v>19</v>
      </c>
      <c r="F11" s="19" t="s">
        <v>4</v>
      </c>
      <c r="G11" s="19" t="s">
        <v>5</v>
      </c>
      <c r="H11" s="11" t="s">
        <v>6</v>
      </c>
    </row>
    <row r="12" spans="1:8" ht="15.75" thickBot="1" thickTop="1">
      <c r="A12" s="25" t="s">
        <v>31</v>
      </c>
      <c r="B12" s="75" t="s">
        <v>32</v>
      </c>
      <c r="C12" s="76"/>
      <c r="D12" s="77"/>
      <c r="E12" s="16">
        <v>616400</v>
      </c>
      <c r="F12" s="16">
        <f>F13</f>
        <v>2000</v>
      </c>
      <c r="G12" s="16">
        <f>G13</f>
        <v>2000</v>
      </c>
      <c r="H12" s="16">
        <f aca="true" t="shared" si="0" ref="H12:H24">E12+F12-G12</f>
        <v>616400</v>
      </c>
    </row>
    <row r="13" spans="1:8" ht="29.25" customHeight="1" thickTop="1">
      <c r="A13" s="12"/>
      <c r="B13" s="26" t="s">
        <v>33</v>
      </c>
      <c r="C13" s="63" t="s">
        <v>34</v>
      </c>
      <c r="D13" s="64"/>
      <c r="E13" s="14">
        <v>616400</v>
      </c>
      <c r="F13" s="14">
        <f>F14+F15</f>
        <v>2000</v>
      </c>
      <c r="G13" s="14">
        <f>G14+G15</f>
        <v>2000</v>
      </c>
      <c r="H13" s="14">
        <f t="shared" si="0"/>
        <v>616400</v>
      </c>
    </row>
    <row r="14" spans="1:8" ht="30" customHeight="1">
      <c r="A14" s="12"/>
      <c r="B14" s="12"/>
      <c r="C14" s="48">
        <v>4260</v>
      </c>
      <c r="D14" s="49" t="s">
        <v>36</v>
      </c>
      <c r="E14" s="50">
        <v>13000</v>
      </c>
      <c r="F14" s="50">
        <v>2000</v>
      </c>
      <c r="G14" s="50"/>
      <c r="H14" s="50">
        <f t="shared" si="0"/>
        <v>15000</v>
      </c>
    </row>
    <row r="15" spans="1:8" ht="30" customHeight="1" thickBot="1">
      <c r="A15" s="12"/>
      <c r="B15" s="12"/>
      <c r="C15" s="48">
        <v>4270</v>
      </c>
      <c r="D15" s="51" t="s">
        <v>35</v>
      </c>
      <c r="E15" s="50">
        <v>128000</v>
      </c>
      <c r="F15" s="50"/>
      <c r="G15" s="50">
        <v>2000</v>
      </c>
      <c r="H15" s="50">
        <f>E15+F15-G15</f>
        <v>126000</v>
      </c>
    </row>
    <row r="16" spans="1:8" ht="15.75" thickBot="1" thickTop="1">
      <c r="A16" s="25" t="s">
        <v>37</v>
      </c>
      <c r="B16" s="75" t="s">
        <v>38</v>
      </c>
      <c r="C16" s="76"/>
      <c r="D16" s="77"/>
      <c r="E16" s="16">
        <v>201000</v>
      </c>
      <c r="F16" s="16">
        <f>F17</f>
        <v>2000</v>
      </c>
      <c r="G16" s="16">
        <f>G19</f>
        <v>2000</v>
      </c>
      <c r="H16" s="16">
        <f>E16+F16-G16</f>
        <v>201000</v>
      </c>
    </row>
    <row r="17" spans="1:8" ht="29.25" customHeight="1" thickTop="1">
      <c r="A17" s="12"/>
      <c r="B17" s="26" t="s">
        <v>39</v>
      </c>
      <c r="C17" s="63" t="s">
        <v>40</v>
      </c>
      <c r="D17" s="64"/>
      <c r="E17" s="14">
        <v>31000</v>
      </c>
      <c r="F17" s="14">
        <f>F18</f>
        <v>2000</v>
      </c>
      <c r="G17" s="14"/>
      <c r="H17" s="14">
        <f>E17+F17-G17</f>
        <v>33000</v>
      </c>
    </row>
    <row r="18" spans="1:8" ht="30" customHeight="1">
      <c r="A18" s="12"/>
      <c r="B18" s="12"/>
      <c r="C18" s="23">
        <v>4210</v>
      </c>
      <c r="D18" s="24" t="s">
        <v>41</v>
      </c>
      <c r="E18" s="21">
        <v>2600</v>
      </c>
      <c r="F18" s="21">
        <v>2000</v>
      </c>
      <c r="G18" s="21"/>
      <c r="H18" s="21">
        <f>E18+F18-G18</f>
        <v>4600</v>
      </c>
    </row>
    <row r="19" spans="1:8" ht="30" customHeight="1" thickBot="1">
      <c r="A19" s="12"/>
      <c r="B19" s="31"/>
      <c r="C19" s="33">
        <v>4300</v>
      </c>
      <c r="D19" s="34" t="s">
        <v>42</v>
      </c>
      <c r="E19" s="32">
        <v>28400</v>
      </c>
      <c r="F19" s="32"/>
      <c r="G19" s="32">
        <v>2000</v>
      </c>
      <c r="H19" s="32">
        <f>E19-G19</f>
        <v>26400</v>
      </c>
    </row>
    <row r="20" spans="1:8" ht="15.75" thickBot="1" thickTop="1">
      <c r="A20" s="15">
        <v>750</v>
      </c>
      <c r="B20" s="75" t="s">
        <v>20</v>
      </c>
      <c r="C20" s="76"/>
      <c r="D20" s="77"/>
      <c r="E20" s="16">
        <v>3699813</v>
      </c>
      <c r="F20" s="16">
        <f>F21+F24</f>
        <v>11500</v>
      </c>
      <c r="G20" s="16">
        <f>G21+G24</f>
        <v>11500</v>
      </c>
      <c r="H20" s="16">
        <f t="shared" si="0"/>
        <v>3699813</v>
      </c>
    </row>
    <row r="21" spans="1:8" ht="29.25" customHeight="1" thickTop="1">
      <c r="A21" s="12"/>
      <c r="B21" s="22">
        <v>75023</v>
      </c>
      <c r="C21" s="58" t="s">
        <v>22</v>
      </c>
      <c r="D21" s="59"/>
      <c r="E21" s="14">
        <v>2694449</v>
      </c>
      <c r="F21" s="14">
        <f>F22+F23</f>
        <v>5000</v>
      </c>
      <c r="G21" s="14">
        <f>G22+G23</f>
        <v>5000</v>
      </c>
      <c r="H21" s="14">
        <f t="shared" si="0"/>
        <v>2694449</v>
      </c>
    </row>
    <row r="22" spans="1:8" ht="36.75" customHeight="1">
      <c r="A22" s="12"/>
      <c r="B22" s="12"/>
      <c r="C22" s="20">
        <v>4300</v>
      </c>
      <c r="D22" s="36" t="s">
        <v>42</v>
      </c>
      <c r="E22" s="21">
        <v>220000</v>
      </c>
      <c r="F22" s="21">
        <v>5000</v>
      </c>
      <c r="G22" s="21"/>
      <c r="H22" s="21">
        <f t="shared" si="0"/>
        <v>225000</v>
      </c>
    </row>
    <row r="23" spans="1:8" ht="54.75" customHeight="1">
      <c r="A23" s="12"/>
      <c r="B23" s="12"/>
      <c r="C23" s="20">
        <v>4750</v>
      </c>
      <c r="D23" s="36" t="s">
        <v>17</v>
      </c>
      <c r="E23" s="21">
        <v>34500</v>
      </c>
      <c r="F23" s="21"/>
      <c r="G23" s="21">
        <v>5000</v>
      </c>
      <c r="H23" s="21">
        <f>E23+F23-G23</f>
        <v>29500</v>
      </c>
    </row>
    <row r="24" spans="1:8" ht="30.75" customHeight="1">
      <c r="A24" s="12"/>
      <c r="B24" s="22">
        <v>75095</v>
      </c>
      <c r="C24" s="67" t="s">
        <v>43</v>
      </c>
      <c r="D24" s="68"/>
      <c r="E24" s="38">
        <v>522000</v>
      </c>
      <c r="F24" s="14">
        <f>F25+F26+F27+F28+F29</f>
        <v>6500</v>
      </c>
      <c r="G24" s="14">
        <f>G25+G26+G27+G28+G29</f>
        <v>6500</v>
      </c>
      <c r="H24" s="14">
        <f t="shared" si="0"/>
        <v>522000</v>
      </c>
    </row>
    <row r="25" spans="1:8" ht="30.75" customHeight="1">
      <c r="A25" s="12"/>
      <c r="B25" s="12"/>
      <c r="C25" s="37">
        <v>4210</v>
      </c>
      <c r="D25" s="24" t="s">
        <v>41</v>
      </c>
      <c r="E25" s="21">
        <v>35440</v>
      </c>
      <c r="F25" s="21">
        <v>3000</v>
      </c>
      <c r="G25" s="21"/>
      <c r="H25" s="21">
        <f>E25-G25+F25</f>
        <v>38440</v>
      </c>
    </row>
    <row r="26" spans="1:8" ht="24" customHeight="1">
      <c r="A26" s="7"/>
      <c r="B26" s="7"/>
      <c r="C26" s="1">
        <v>4270</v>
      </c>
      <c r="D26" s="35" t="s">
        <v>27</v>
      </c>
      <c r="E26" s="3">
        <v>10740</v>
      </c>
      <c r="F26" s="3">
        <v>3000</v>
      </c>
      <c r="G26" s="3"/>
      <c r="H26" s="3">
        <f>E26+F26-G26</f>
        <v>13740</v>
      </c>
    </row>
    <row r="27" spans="1:8" ht="23.25" customHeight="1">
      <c r="A27" s="7"/>
      <c r="B27" s="7"/>
      <c r="C27" s="8">
        <v>4300</v>
      </c>
      <c r="D27" s="39" t="s">
        <v>42</v>
      </c>
      <c r="E27" s="40">
        <v>62100</v>
      </c>
      <c r="F27" s="40"/>
      <c r="G27" s="3">
        <v>6000</v>
      </c>
      <c r="H27" s="3">
        <f>E27+F27-G27</f>
        <v>56100</v>
      </c>
    </row>
    <row r="28" spans="1:8" ht="61.5" customHeight="1">
      <c r="A28" s="7"/>
      <c r="B28" s="7"/>
      <c r="C28" s="43">
        <v>4360</v>
      </c>
      <c r="D28" s="42" t="s">
        <v>44</v>
      </c>
      <c r="E28" s="43">
        <v>1500</v>
      </c>
      <c r="F28" s="43"/>
      <c r="G28" s="43">
        <v>500</v>
      </c>
      <c r="H28" s="3">
        <f>E28+F28-G28</f>
        <v>1000</v>
      </c>
    </row>
    <row r="29" spans="1:8" ht="30.75" customHeight="1" thickBot="1">
      <c r="A29" s="7"/>
      <c r="B29" s="30"/>
      <c r="C29" s="44">
        <v>4410</v>
      </c>
      <c r="D29" s="45" t="s">
        <v>23</v>
      </c>
      <c r="E29" s="41">
        <v>1000</v>
      </c>
      <c r="F29" s="41">
        <v>500</v>
      </c>
      <c r="G29" s="41"/>
      <c r="H29" s="41">
        <f>E29+F29</f>
        <v>1500</v>
      </c>
    </row>
    <row r="30" spans="1:8" ht="60.75" customHeight="1" thickBot="1" thickTop="1">
      <c r="A30" s="15">
        <v>751</v>
      </c>
      <c r="B30" s="60" t="s">
        <v>45</v>
      </c>
      <c r="C30" s="61"/>
      <c r="D30" s="62"/>
      <c r="E30" s="16">
        <v>31122</v>
      </c>
      <c r="F30" s="16">
        <f>F31</f>
        <v>354</v>
      </c>
      <c r="G30" s="16">
        <f>G31</f>
        <v>354</v>
      </c>
      <c r="H30" s="16">
        <f aca="true" t="shared" si="1" ref="H30:H38">E30+F30-G30</f>
        <v>31122</v>
      </c>
    </row>
    <row r="31" spans="1:8" ht="30.75" customHeight="1" thickTop="1">
      <c r="A31" s="12"/>
      <c r="B31" s="22">
        <v>75107</v>
      </c>
      <c r="C31" s="58" t="s">
        <v>46</v>
      </c>
      <c r="D31" s="59"/>
      <c r="E31" s="14">
        <v>29575</v>
      </c>
      <c r="F31" s="14">
        <f>F32+F33+F34+F35</f>
        <v>354</v>
      </c>
      <c r="G31" s="14">
        <f>G33+G34+G35</f>
        <v>354</v>
      </c>
      <c r="H31" s="14">
        <f t="shared" si="1"/>
        <v>29575</v>
      </c>
    </row>
    <row r="32" spans="1:8" ht="30.75" customHeight="1">
      <c r="A32" s="12"/>
      <c r="B32" s="12"/>
      <c r="C32" s="54">
        <v>4210</v>
      </c>
      <c r="D32" s="24" t="s">
        <v>41</v>
      </c>
      <c r="E32" s="55">
        <v>4109</v>
      </c>
      <c r="F32" s="55">
        <v>354</v>
      </c>
      <c r="G32" s="55"/>
      <c r="H32" s="53">
        <f t="shared" si="1"/>
        <v>4463</v>
      </c>
    </row>
    <row r="33" spans="1:11" ht="64.5" customHeight="1">
      <c r="A33" s="12"/>
      <c r="B33" s="12"/>
      <c r="C33" s="54">
        <v>4370</v>
      </c>
      <c r="D33" s="39" t="s">
        <v>44</v>
      </c>
      <c r="E33" s="55">
        <v>275</v>
      </c>
      <c r="F33" s="55"/>
      <c r="G33" s="55">
        <v>1</v>
      </c>
      <c r="H33" s="53">
        <f t="shared" si="1"/>
        <v>274</v>
      </c>
      <c r="K33" s="56"/>
    </row>
    <row r="34" spans="1:8" ht="43.5" customHeight="1">
      <c r="A34" s="12"/>
      <c r="B34" s="12"/>
      <c r="C34" s="20">
        <v>4410</v>
      </c>
      <c r="D34" s="36" t="s">
        <v>23</v>
      </c>
      <c r="E34" s="53">
        <v>835</v>
      </c>
      <c r="F34" s="53"/>
      <c r="G34" s="53">
        <v>81</v>
      </c>
      <c r="H34" s="53">
        <f t="shared" si="1"/>
        <v>754</v>
      </c>
    </row>
    <row r="35" spans="1:8" ht="45" customHeight="1" thickBot="1">
      <c r="A35" s="12"/>
      <c r="B35" s="12"/>
      <c r="C35" s="20">
        <v>4750</v>
      </c>
      <c r="D35" s="36" t="s">
        <v>17</v>
      </c>
      <c r="E35" s="53">
        <v>2910</v>
      </c>
      <c r="F35" s="53"/>
      <c r="G35" s="53">
        <v>272</v>
      </c>
      <c r="H35" s="53">
        <f t="shared" si="1"/>
        <v>2638</v>
      </c>
    </row>
    <row r="36" spans="1:8" ht="33.75" customHeight="1" thickBot="1" thickTop="1">
      <c r="A36" s="15">
        <v>754</v>
      </c>
      <c r="B36" s="60" t="s">
        <v>14</v>
      </c>
      <c r="C36" s="80"/>
      <c r="D36" s="81"/>
      <c r="E36" s="52">
        <v>463530</v>
      </c>
      <c r="F36" s="52">
        <f>F37</f>
        <v>5400</v>
      </c>
      <c r="G36" s="52">
        <f>G37</f>
        <v>5400</v>
      </c>
      <c r="H36" s="52">
        <f t="shared" si="1"/>
        <v>463530</v>
      </c>
    </row>
    <row r="37" spans="1:8" ht="21" customHeight="1" thickTop="1">
      <c r="A37" s="12"/>
      <c r="B37" s="13">
        <v>75412</v>
      </c>
      <c r="C37" s="63" t="s">
        <v>28</v>
      </c>
      <c r="D37" s="64"/>
      <c r="E37" s="14">
        <v>145000</v>
      </c>
      <c r="F37" s="14">
        <f>F38+F39+F40+F41</f>
        <v>5400</v>
      </c>
      <c r="G37" s="14">
        <f>SUM(G38:G41)</f>
        <v>5400</v>
      </c>
      <c r="H37" s="14">
        <f t="shared" si="1"/>
        <v>145000</v>
      </c>
    </row>
    <row r="38" spans="1:8" ht="24.75" customHeight="1">
      <c r="A38" s="7"/>
      <c r="B38" s="8"/>
      <c r="C38" s="1">
        <v>4170</v>
      </c>
      <c r="D38" s="2" t="s">
        <v>47</v>
      </c>
      <c r="E38" s="3">
        <v>18000</v>
      </c>
      <c r="F38" s="3"/>
      <c r="G38" s="3">
        <v>5400</v>
      </c>
      <c r="H38" s="3">
        <f t="shared" si="1"/>
        <v>12600</v>
      </c>
    </row>
    <row r="39" spans="1:8" ht="30.75" customHeight="1">
      <c r="A39" s="7"/>
      <c r="B39" s="7"/>
      <c r="C39" s="8">
        <v>4210</v>
      </c>
      <c r="D39" s="35" t="s">
        <v>15</v>
      </c>
      <c r="E39" s="3">
        <v>22000</v>
      </c>
      <c r="F39" s="3">
        <v>700</v>
      </c>
      <c r="G39" s="3"/>
      <c r="H39" s="3">
        <f>E39+F39</f>
        <v>22700</v>
      </c>
    </row>
    <row r="40" spans="1:8" ht="30.75" customHeight="1">
      <c r="A40" s="7"/>
      <c r="B40" s="7"/>
      <c r="C40" s="8">
        <v>4260</v>
      </c>
      <c r="D40" s="46" t="s">
        <v>36</v>
      </c>
      <c r="E40" s="3">
        <v>9000</v>
      </c>
      <c r="F40" s="3">
        <v>600</v>
      </c>
      <c r="G40" s="3"/>
      <c r="H40" s="3">
        <f>E40-G40+F40</f>
        <v>9600</v>
      </c>
    </row>
    <row r="41" spans="1:8" ht="29.25" customHeight="1" thickBot="1">
      <c r="A41" s="7"/>
      <c r="B41" s="7"/>
      <c r="C41" s="8">
        <v>4300</v>
      </c>
      <c r="D41" s="39" t="s">
        <v>42</v>
      </c>
      <c r="E41" s="40">
        <v>5000</v>
      </c>
      <c r="F41" s="40">
        <v>4100</v>
      </c>
      <c r="G41" s="40"/>
      <c r="H41" s="40">
        <f aca="true" t="shared" si="2" ref="H41:H47">E41+F41-G41</f>
        <v>9100</v>
      </c>
    </row>
    <row r="42" spans="1:8" ht="33.75" customHeight="1" thickBot="1" thickTop="1">
      <c r="A42" s="15">
        <v>758</v>
      </c>
      <c r="B42" s="60" t="s">
        <v>61</v>
      </c>
      <c r="C42" s="61"/>
      <c r="D42" s="62"/>
      <c r="E42" s="16">
        <v>208256</v>
      </c>
      <c r="F42" s="16">
        <f>F43</f>
        <v>0</v>
      </c>
      <c r="G42" s="16">
        <f>G43</f>
        <v>3000</v>
      </c>
      <c r="H42" s="16">
        <f t="shared" si="2"/>
        <v>205256</v>
      </c>
    </row>
    <row r="43" spans="1:8" ht="21" customHeight="1" thickTop="1">
      <c r="A43" s="12"/>
      <c r="B43" s="13">
        <v>75818</v>
      </c>
      <c r="C43" s="63" t="s">
        <v>62</v>
      </c>
      <c r="D43" s="64"/>
      <c r="E43" s="14">
        <v>208256</v>
      </c>
      <c r="F43" s="14">
        <f>F44</f>
        <v>0</v>
      </c>
      <c r="G43" s="14">
        <f>G44</f>
        <v>3000</v>
      </c>
      <c r="H43" s="14">
        <f t="shared" si="2"/>
        <v>205256</v>
      </c>
    </row>
    <row r="44" spans="1:8" ht="47.25" customHeight="1" thickBot="1">
      <c r="A44" s="7"/>
      <c r="B44" s="8"/>
      <c r="C44" s="1">
        <v>4810</v>
      </c>
      <c r="D44" s="2" t="s">
        <v>63</v>
      </c>
      <c r="E44" s="3">
        <v>208256</v>
      </c>
      <c r="F44" s="3"/>
      <c r="G44" s="3">
        <v>3000</v>
      </c>
      <c r="H44" s="3">
        <f t="shared" si="2"/>
        <v>205256</v>
      </c>
    </row>
    <row r="45" spans="1:8" ht="30.75" customHeight="1" thickBot="1" thickTop="1">
      <c r="A45" s="15">
        <v>801</v>
      </c>
      <c r="B45" s="60" t="s">
        <v>24</v>
      </c>
      <c r="C45" s="61"/>
      <c r="D45" s="62"/>
      <c r="E45" s="16">
        <v>10051032</v>
      </c>
      <c r="F45" s="16">
        <f>F46</f>
        <v>700</v>
      </c>
      <c r="G45" s="16">
        <f>G46</f>
        <v>700</v>
      </c>
      <c r="H45" s="16">
        <f t="shared" si="2"/>
        <v>10051032</v>
      </c>
    </row>
    <row r="46" spans="1:8" ht="30.75" customHeight="1" thickTop="1">
      <c r="A46" s="12"/>
      <c r="B46" s="22">
        <v>80195</v>
      </c>
      <c r="C46" s="58" t="s">
        <v>43</v>
      </c>
      <c r="D46" s="59"/>
      <c r="E46" s="14">
        <v>69000</v>
      </c>
      <c r="F46" s="14">
        <f>F47+F48</f>
        <v>700</v>
      </c>
      <c r="G46" s="14">
        <f>G47+G48</f>
        <v>700</v>
      </c>
      <c r="H46" s="14">
        <f t="shared" si="2"/>
        <v>69000</v>
      </c>
    </row>
    <row r="47" spans="1:8" ht="30.75" customHeight="1">
      <c r="A47" s="7"/>
      <c r="B47" s="7"/>
      <c r="C47" s="1">
        <v>4170</v>
      </c>
      <c r="D47" s="2" t="s">
        <v>25</v>
      </c>
      <c r="E47" s="3">
        <v>2250</v>
      </c>
      <c r="F47" s="3">
        <v>700</v>
      </c>
      <c r="G47" s="3"/>
      <c r="H47" s="3">
        <f t="shared" si="2"/>
        <v>2950</v>
      </c>
    </row>
    <row r="48" spans="1:8" ht="30.75" customHeight="1" thickBot="1">
      <c r="A48" s="7"/>
      <c r="B48" s="29"/>
      <c r="C48" s="1">
        <v>4440</v>
      </c>
      <c r="D48" s="27" t="s">
        <v>51</v>
      </c>
      <c r="E48" s="28">
        <v>40650</v>
      </c>
      <c r="F48" s="28"/>
      <c r="G48" s="28">
        <v>700</v>
      </c>
      <c r="H48" s="28">
        <f>E48+F48-G48</f>
        <v>39950</v>
      </c>
    </row>
    <row r="49" spans="1:8" ht="22.5" customHeight="1" thickBot="1" thickTop="1">
      <c r="A49" s="15">
        <v>851</v>
      </c>
      <c r="B49" s="60" t="s">
        <v>48</v>
      </c>
      <c r="C49" s="61"/>
      <c r="D49" s="62"/>
      <c r="E49" s="16">
        <v>104000</v>
      </c>
      <c r="F49" s="16">
        <f>F50</f>
        <v>600</v>
      </c>
      <c r="G49" s="16">
        <f>G50</f>
        <v>600</v>
      </c>
      <c r="H49" s="16">
        <f aca="true" t="shared" si="3" ref="H49:H81">E49+F49-G49</f>
        <v>104000</v>
      </c>
    </row>
    <row r="50" spans="1:8" ht="28.5" customHeight="1" thickTop="1">
      <c r="A50" s="12"/>
      <c r="B50" s="22">
        <v>85154</v>
      </c>
      <c r="C50" s="58" t="s">
        <v>49</v>
      </c>
      <c r="D50" s="59"/>
      <c r="E50" s="14">
        <v>85000</v>
      </c>
      <c r="F50" s="14">
        <f>F51+F52</f>
        <v>600</v>
      </c>
      <c r="G50" s="14">
        <f>G52+G51</f>
        <v>600</v>
      </c>
      <c r="H50" s="14">
        <f t="shared" si="3"/>
        <v>85000</v>
      </c>
    </row>
    <row r="51" spans="1:8" ht="63" customHeight="1">
      <c r="A51" s="7"/>
      <c r="B51" s="8"/>
      <c r="C51" s="1">
        <v>4360</v>
      </c>
      <c r="D51" s="42" t="s">
        <v>44</v>
      </c>
      <c r="E51" s="3">
        <v>1000</v>
      </c>
      <c r="F51" s="3">
        <v>600</v>
      </c>
      <c r="G51" s="3"/>
      <c r="H51" s="3">
        <f t="shared" si="3"/>
        <v>1600</v>
      </c>
    </row>
    <row r="52" spans="1:8" ht="29.25" customHeight="1" thickBot="1">
      <c r="A52" s="7"/>
      <c r="B52" s="7"/>
      <c r="C52" s="1">
        <v>4410</v>
      </c>
      <c r="D52" s="2" t="s">
        <v>23</v>
      </c>
      <c r="E52" s="3">
        <v>600</v>
      </c>
      <c r="F52" s="3"/>
      <c r="G52" s="3">
        <v>600</v>
      </c>
      <c r="H52" s="3">
        <f t="shared" si="3"/>
        <v>0</v>
      </c>
    </row>
    <row r="53" spans="1:8" ht="22.5" customHeight="1" thickBot="1" thickTop="1">
      <c r="A53" s="15">
        <v>852</v>
      </c>
      <c r="B53" s="60" t="s">
        <v>21</v>
      </c>
      <c r="C53" s="61"/>
      <c r="D53" s="62"/>
      <c r="E53" s="16">
        <v>4057117</v>
      </c>
      <c r="F53" s="16">
        <f>F58+F54</f>
        <v>10800</v>
      </c>
      <c r="G53" s="16">
        <f>G56+G58</f>
        <v>10800</v>
      </c>
      <c r="H53" s="16">
        <f t="shared" si="3"/>
        <v>4057117</v>
      </c>
    </row>
    <row r="54" spans="1:8" ht="25.5" customHeight="1" thickTop="1">
      <c r="A54" s="12"/>
      <c r="B54" s="22">
        <v>85202</v>
      </c>
      <c r="C54" s="65" t="s">
        <v>64</v>
      </c>
      <c r="D54" s="66"/>
      <c r="E54" s="14">
        <v>131597</v>
      </c>
      <c r="F54" s="14">
        <f>F55</f>
        <v>5800</v>
      </c>
      <c r="G54" s="14">
        <f>G55</f>
        <v>0</v>
      </c>
      <c r="H54" s="14">
        <f>E54+F54-G54</f>
        <v>137397</v>
      </c>
    </row>
    <row r="55" spans="1:8" ht="31.5" customHeight="1">
      <c r="A55" s="7"/>
      <c r="B55" s="8"/>
      <c r="C55" s="1">
        <v>4330</v>
      </c>
      <c r="D55" s="35" t="s">
        <v>65</v>
      </c>
      <c r="E55" s="3">
        <v>99000</v>
      </c>
      <c r="F55" s="3">
        <v>5800</v>
      </c>
      <c r="G55" s="3"/>
      <c r="H55" s="3">
        <f>E55+F55-G55</f>
        <v>104800</v>
      </c>
    </row>
    <row r="56" spans="1:8" ht="25.5" customHeight="1">
      <c r="A56" s="12"/>
      <c r="B56" s="22">
        <v>85216</v>
      </c>
      <c r="C56" s="65" t="s">
        <v>50</v>
      </c>
      <c r="D56" s="66"/>
      <c r="E56" s="14">
        <v>131597</v>
      </c>
      <c r="F56" s="14">
        <f>F57</f>
        <v>0</v>
      </c>
      <c r="G56" s="14">
        <f>G57</f>
        <v>10800</v>
      </c>
      <c r="H56" s="14">
        <f t="shared" si="3"/>
        <v>120797</v>
      </c>
    </row>
    <row r="57" spans="1:8" ht="26.25" customHeight="1">
      <c r="A57" s="7"/>
      <c r="B57" s="8"/>
      <c r="C57" s="1">
        <v>3110</v>
      </c>
      <c r="D57" s="35" t="s">
        <v>16</v>
      </c>
      <c r="E57" s="3">
        <v>131597</v>
      </c>
      <c r="F57" s="3"/>
      <c r="G57" s="3">
        <v>10800</v>
      </c>
      <c r="H57" s="3">
        <f t="shared" si="3"/>
        <v>120797</v>
      </c>
    </row>
    <row r="58" spans="1:8" ht="30" customHeight="1">
      <c r="A58" s="12"/>
      <c r="B58" s="22">
        <v>85295</v>
      </c>
      <c r="C58" s="65" t="s">
        <v>43</v>
      </c>
      <c r="D58" s="66"/>
      <c r="E58" s="14">
        <v>39000</v>
      </c>
      <c r="F58" s="14">
        <f>F59</f>
        <v>5000</v>
      </c>
      <c r="G58" s="14">
        <f>G59</f>
        <v>0</v>
      </c>
      <c r="H58" s="14">
        <f t="shared" si="3"/>
        <v>44000</v>
      </c>
    </row>
    <row r="59" spans="1:8" ht="29.25" customHeight="1" thickBot="1">
      <c r="A59" s="7"/>
      <c r="B59" s="8"/>
      <c r="C59" s="1">
        <v>4210</v>
      </c>
      <c r="D59" s="35" t="s">
        <v>15</v>
      </c>
      <c r="E59" s="3">
        <v>39000</v>
      </c>
      <c r="F59" s="3">
        <v>5000</v>
      </c>
      <c r="G59" s="3"/>
      <c r="H59" s="3">
        <f t="shared" si="3"/>
        <v>44000</v>
      </c>
    </row>
    <row r="60" spans="1:8" ht="33.75" customHeight="1" thickBot="1" thickTop="1">
      <c r="A60" s="15">
        <v>854</v>
      </c>
      <c r="B60" s="60" t="s">
        <v>52</v>
      </c>
      <c r="C60" s="61"/>
      <c r="D60" s="62"/>
      <c r="E60" s="16">
        <v>204690</v>
      </c>
      <c r="F60" s="16">
        <f>F61+F64</f>
        <v>3700</v>
      </c>
      <c r="G60" s="16">
        <f>G61</f>
        <v>700</v>
      </c>
      <c r="H60" s="16">
        <f t="shared" si="3"/>
        <v>207690</v>
      </c>
    </row>
    <row r="61" spans="1:8" ht="21" customHeight="1" thickTop="1">
      <c r="A61" s="12"/>
      <c r="B61" s="13">
        <v>85401</v>
      </c>
      <c r="C61" s="63" t="s">
        <v>53</v>
      </c>
      <c r="D61" s="64"/>
      <c r="E61" s="14">
        <v>70200</v>
      </c>
      <c r="F61" s="14">
        <f>F63</f>
        <v>700</v>
      </c>
      <c r="G61" s="14">
        <f>SUM(G62:G63)</f>
        <v>700</v>
      </c>
      <c r="H61" s="14">
        <f t="shared" si="3"/>
        <v>70200</v>
      </c>
    </row>
    <row r="62" spans="1:8" ht="30.75" customHeight="1">
      <c r="A62" s="7"/>
      <c r="B62" s="8"/>
      <c r="C62" s="1">
        <v>4010</v>
      </c>
      <c r="D62" s="2" t="s">
        <v>26</v>
      </c>
      <c r="E62" s="3">
        <v>43000</v>
      </c>
      <c r="F62" s="3"/>
      <c r="G62" s="3">
        <v>700</v>
      </c>
      <c r="H62" s="3">
        <f t="shared" si="3"/>
        <v>42300</v>
      </c>
    </row>
    <row r="63" spans="1:8" ht="33" customHeight="1">
      <c r="A63" s="7"/>
      <c r="B63" s="8"/>
      <c r="C63" s="8">
        <v>4440</v>
      </c>
      <c r="D63" s="57" t="s">
        <v>51</v>
      </c>
      <c r="E63" s="3">
        <v>6000</v>
      </c>
      <c r="F63" s="3">
        <v>700</v>
      </c>
      <c r="G63" s="3"/>
      <c r="H63" s="3">
        <f t="shared" si="3"/>
        <v>6700</v>
      </c>
    </row>
    <row r="64" spans="1:8" ht="21" customHeight="1">
      <c r="A64" s="12"/>
      <c r="B64" s="22">
        <v>85415</v>
      </c>
      <c r="C64" s="58"/>
      <c r="D64" s="59"/>
      <c r="E64" s="14">
        <v>134060</v>
      </c>
      <c r="F64" s="14">
        <f>F65</f>
        <v>3000</v>
      </c>
      <c r="G64" s="14">
        <f>G65</f>
        <v>0</v>
      </c>
      <c r="H64" s="14">
        <f>E64+F64-G64</f>
        <v>137060</v>
      </c>
    </row>
    <row r="65" spans="1:8" ht="30.75" customHeight="1" thickBot="1">
      <c r="A65" s="7"/>
      <c r="B65" s="8"/>
      <c r="C65" s="1">
        <v>4300</v>
      </c>
      <c r="D65" s="2" t="s">
        <v>60</v>
      </c>
      <c r="E65" s="3">
        <v>2870</v>
      </c>
      <c r="F65" s="3">
        <v>3000</v>
      </c>
      <c r="G65" s="3"/>
      <c r="H65" s="3">
        <f>E65+F65-G65</f>
        <v>5870</v>
      </c>
    </row>
    <row r="66" spans="1:8" ht="47.25" customHeight="1" thickBot="1" thickTop="1">
      <c r="A66" s="15">
        <v>900</v>
      </c>
      <c r="B66" s="60" t="s">
        <v>54</v>
      </c>
      <c r="C66" s="61"/>
      <c r="D66" s="62"/>
      <c r="E66" s="16">
        <v>2881097</v>
      </c>
      <c r="F66" s="16">
        <f>F67</f>
        <v>4000</v>
      </c>
      <c r="G66" s="16">
        <f>G67</f>
        <v>4000</v>
      </c>
      <c r="H66" s="16">
        <f t="shared" si="3"/>
        <v>2881097</v>
      </c>
    </row>
    <row r="67" spans="1:8" ht="47.25" customHeight="1" thickTop="1">
      <c r="A67" s="12"/>
      <c r="B67" s="13">
        <v>90015</v>
      </c>
      <c r="C67" s="63" t="s">
        <v>55</v>
      </c>
      <c r="D67" s="64"/>
      <c r="E67" s="14">
        <v>557000</v>
      </c>
      <c r="F67" s="14">
        <f>F69</f>
        <v>4000</v>
      </c>
      <c r="G67" s="14">
        <f>SUM(G68:G69)</f>
        <v>4000</v>
      </c>
      <c r="H67" s="14">
        <f t="shared" si="3"/>
        <v>557000</v>
      </c>
    </row>
    <row r="68" spans="1:8" ht="27" customHeight="1">
      <c r="A68" s="7"/>
      <c r="B68" s="8"/>
      <c r="C68" s="1">
        <v>4260</v>
      </c>
      <c r="D68" s="46" t="s">
        <v>36</v>
      </c>
      <c r="E68" s="3">
        <v>167000</v>
      </c>
      <c r="F68" s="3"/>
      <c r="G68" s="3">
        <v>4000</v>
      </c>
      <c r="H68" s="3">
        <f t="shared" si="3"/>
        <v>163000</v>
      </c>
    </row>
    <row r="69" spans="1:8" ht="25.5" customHeight="1" thickBot="1">
      <c r="A69" s="7"/>
      <c r="B69" s="8"/>
      <c r="C69" s="1">
        <v>4300</v>
      </c>
      <c r="D69" s="35" t="s">
        <v>42</v>
      </c>
      <c r="E69" s="3">
        <v>33500</v>
      </c>
      <c r="F69" s="3">
        <v>4000</v>
      </c>
      <c r="G69" s="3"/>
      <c r="H69" s="3">
        <f t="shared" si="3"/>
        <v>37500</v>
      </c>
    </row>
    <row r="70" spans="1:8" ht="47.25" customHeight="1" thickBot="1" thickTop="1">
      <c r="A70" s="15">
        <v>921</v>
      </c>
      <c r="B70" s="60" t="s">
        <v>56</v>
      </c>
      <c r="C70" s="61"/>
      <c r="D70" s="62"/>
      <c r="E70" s="16">
        <v>1132276</v>
      </c>
      <c r="F70" s="16">
        <f>F71</f>
        <v>5000</v>
      </c>
      <c r="G70" s="16">
        <f>G71</f>
        <v>5000</v>
      </c>
      <c r="H70" s="16">
        <f t="shared" si="3"/>
        <v>1132276</v>
      </c>
    </row>
    <row r="71" spans="1:8" ht="47.25" customHeight="1" thickTop="1">
      <c r="A71" s="12"/>
      <c r="B71" s="13">
        <v>92109</v>
      </c>
      <c r="C71" s="63" t="s">
        <v>57</v>
      </c>
      <c r="D71" s="64"/>
      <c r="E71" s="14">
        <v>622276</v>
      </c>
      <c r="F71" s="14">
        <f>F72+F73</f>
        <v>5000</v>
      </c>
      <c r="G71" s="14">
        <f>SUM(G72:G73)</f>
        <v>5000</v>
      </c>
      <c r="H71" s="14">
        <f t="shared" si="3"/>
        <v>622276</v>
      </c>
    </row>
    <row r="72" spans="1:8" ht="47.25" customHeight="1">
      <c r="A72" s="7"/>
      <c r="B72" s="8"/>
      <c r="C72" s="1">
        <v>4260</v>
      </c>
      <c r="D72" s="46" t="s">
        <v>36</v>
      </c>
      <c r="E72" s="3">
        <v>16000</v>
      </c>
      <c r="F72" s="3">
        <v>5000</v>
      </c>
      <c r="G72" s="3"/>
      <c r="H72" s="3">
        <f t="shared" si="3"/>
        <v>21000</v>
      </c>
    </row>
    <row r="73" spans="1:8" ht="47.25" customHeight="1" thickBot="1">
      <c r="A73" s="7"/>
      <c r="B73" s="8"/>
      <c r="C73" s="1">
        <v>4270</v>
      </c>
      <c r="D73" s="35" t="s">
        <v>27</v>
      </c>
      <c r="E73" s="3">
        <v>65000</v>
      </c>
      <c r="F73" s="3"/>
      <c r="G73" s="3">
        <v>5000</v>
      </c>
      <c r="H73" s="3">
        <f t="shared" si="3"/>
        <v>60000</v>
      </c>
    </row>
    <row r="74" spans="1:8" ht="24.75" customHeight="1" thickBot="1" thickTop="1">
      <c r="A74" s="15">
        <v>926</v>
      </c>
      <c r="B74" s="75" t="s">
        <v>59</v>
      </c>
      <c r="C74" s="76"/>
      <c r="D74" s="77"/>
      <c r="E74" s="16">
        <v>769355</v>
      </c>
      <c r="F74" s="16">
        <f>F75</f>
        <v>35000</v>
      </c>
      <c r="G74" s="16">
        <f>G75</f>
        <v>35000</v>
      </c>
      <c r="H74" s="16">
        <f t="shared" si="3"/>
        <v>769355</v>
      </c>
    </row>
    <row r="75" spans="1:8" ht="36" customHeight="1" thickTop="1">
      <c r="A75" s="12"/>
      <c r="B75" s="22">
        <v>92695</v>
      </c>
      <c r="C75" s="58" t="s">
        <v>43</v>
      </c>
      <c r="D75" s="59"/>
      <c r="E75" s="14">
        <v>196355</v>
      </c>
      <c r="F75" s="14">
        <f>F76+F77+F78+F79</f>
        <v>35000</v>
      </c>
      <c r="G75" s="14">
        <f>G76+G77</f>
        <v>35000</v>
      </c>
      <c r="H75" s="14">
        <f t="shared" si="3"/>
        <v>196355</v>
      </c>
    </row>
    <row r="76" spans="1:8" ht="30" customHeight="1">
      <c r="A76" s="12"/>
      <c r="B76" s="12"/>
      <c r="C76" s="20">
        <v>4010</v>
      </c>
      <c r="D76" s="36" t="s">
        <v>26</v>
      </c>
      <c r="E76" s="21">
        <v>35000</v>
      </c>
      <c r="F76" s="21"/>
      <c r="G76" s="21">
        <v>35000</v>
      </c>
      <c r="H76" s="21">
        <f t="shared" si="3"/>
        <v>0</v>
      </c>
    </row>
    <row r="77" spans="1:8" ht="32.25" customHeight="1">
      <c r="A77" s="12"/>
      <c r="B77" s="12"/>
      <c r="C77" s="20">
        <v>4170</v>
      </c>
      <c r="D77" s="36" t="s">
        <v>58</v>
      </c>
      <c r="E77" s="21">
        <v>7000</v>
      </c>
      <c r="F77" s="21">
        <v>20000</v>
      </c>
      <c r="G77" s="21"/>
      <c r="H77" s="21">
        <f t="shared" si="3"/>
        <v>27000</v>
      </c>
    </row>
    <row r="78" spans="1:8" ht="34.5" customHeight="1">
      <c r="A78" s="12"/>
      <c r="B78" s="12"/>
      <c r="C78" s="37">
        <v>4210</v>
      </c>
      <c r="D78" s="47" t="s">
        <v>41</v>
      </c>
      <c r="E78" s="21">
        <v>9270</v>
      </c>
      <c r="F78" s="21">
        <v>7500</v>
      </c>
      <c r="G78" s="21"/>
      <c r="H78" s="21">
        <f t="shared" si="3"/>
        <v>16770</v>
      </c>
    </row>
    <row r="79" spans="1:8" ht="31.5" customHeight="1" thickBot="1">
      <c r="A79" s="7"/>
      <c r="B79" s="7"/>
      <c r="C79" s="8">
        <v>4300</v>
      </c>
      <c r="D79" s="39" t="s">
        <v>42</v>
      </c>
      <c r="E79" s="40">
        <v>8000</v>
      </c>
      <c r="F79" s="40">
        <v>7500</v>
      </c>
      <c r="G79" s="3"/>
      <c r="H79" s="3">
        <f t="shared" si="3"/>
        <v>15500</v>
      </c>
    </row>
    <row r="80" spans="1:8" ht="15.75" thickBot="1" thickTop="1">
      <c r="A80" s="69" t="s">
        <v>10</v>
      </c>
      <c r="B80" s="70"/>
      <c r="C80" s="70"/>
      <c r="D80" s="71"/>
      <c r="E80" s="18">
        <f>E12+E16+E20+E30+E36+E45+E49+E53+E60+E66+E70+E74+E42</f>
        <v>24419688</v>
      </c>
      <c r="F80" s="18">
        <f>F12+F16+F20+F30+F36+F45+F49+F53+F60+F66+F70+F74</f>
        <v>81054</v>
      </c>
      <c r="G80" s="18">
        <f>G12+G16+G20+G30+G36+G45+G49+G53+G60+G66+G70+G74+G42</f>
        <v>81054</v>
      </c>
      <c r="H80" s="18">
        <f t="shared" si="3"/>
        <v>24419688</v>
      </c>
    </row>
    <row r="81" spans="1:8" ht="15.75" thickBot="1" thickTop="1">
      <c r="A81" s="72" t="s">
        <v>11</v>
      </c>
      <c r="B81" s="73"/>
      <c r="C81" s="73"/>
      <c r="D81" s="74"/>
      <c r="E81" s="17">
        <v>30593424</v>
      </c>
      <c r="F81" s="17">
        <f>F80</f>
        <v>81054</v>
      </c>
      <c r="G81" s="17">
        <f>G80</f>
        <v>81054</v>
      </c>
      <c r="H81" s="17">
        <f t="shared" si="3"/>
        <v>30593424</v>
      </c>
    </row>
    <row r="82" ht="15" thickTop="1"/>
  </sheetData>
  <sheetProtection/>
  <mergeCells count="34">
    <mergeCell ref="B74:D74"/>
    <mergeCell ref="C75:D75"/>
    <mergeCell ref="A8:H8"/>
    <mergeCell ref="A9:H9"/>
    <mergeCell ref="B36:D36"/>
    <mergeCell ref="B12:D12"/>
    <mergeCell ref="C13:D13"/>
    <mergeCell ref="C21:D21"/>
    <mergeCell ref="B20:D20"/>
    <mergeCell ref="B16:D16"/>
    <mergeCell ref="C17:D17"/>
    <mergeCell ref="A80:D80"/>
    <mergeCell ref="A81:D81"/>
    <mergeCell ref="C58:D58"/>
    <mergeCell ref="B53:D53"/>
    <mergeCell ref="B60:D60"/>
    <mergeCell ref="C61:D61"/>
    <mergeCell ref="B66:D66"/>
    <mergeCell ref="C67:D67"/>
    <mergeCell ref="B70:D70"/>
    <mergeCell ref="C24:D24"/>
    <mergeCell ref="B30:D30"/>
    <mergeCell ref="C31:D31"/>
    <mergeCell ref="B49:D49"/>
    <mergeCell ref="C50:D50"/>
    <mergeCell ref="C37:D37"/>
    <mergeCell ref="C64:D64"/>
    <mergeCell ref="B42:D42"/>
    <mergeCell ref="C43:D43"/>
    <mergeCell ref="C71:D71"/>
    <mergeCell ref="C56:D56"/>
    <mergeCell ref="B45:D45"/>
    <mergeCell ref="C46:D46"/>
    <mergeCell ref="C54:D5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Monika Anuszewska</cp:lastModifiedBy>
  <cp:lastPrinted>2010-09-08T06:32:22Z</cp:lastPrinted>
  <dcterms:created xsi:type="dcterms:W3CDTF">2009-12-22T23:03:24Z</dcterms:created>
  <dcterms:modified xsi:type="dcterms:W3CDTF">2010-09-08T08:04:36Z</dcterms:modified>
  <cp:category/>
  <cp:version/>
  <cp:contentType/>
  <cp:contentStatus/>
</cp:coreProperties>
</file>