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Arkusz1" sheetId="1" r:id="rId1"/>
    <sheet name="Arkusz6" sheetId="2" r:id="rId2"/>
    <sheet name="Arkusz5" sheetId="3" r:id="rId3"/>
    <sheet name="Arkusz2" sheetId="4" r:id="rId4"/>
    <sheet name="Arkusz3" sheetId="5" r:id="rId5"/>
  </sheets>
  <definedNames>
    <definedName name="_xlnm.Print_Area" localSheetId="0">'Arkusz1'!$A$1:$M$91</definedName>
  </definedNames>
  <calcPr fullCalcOnLoad="1"/>
</workbook>
</file>

<file path=xl/sharedStrings.xml><?xml version="1.0" encoding="utf-8"?>
<sst xmlns="http://schemas.openxmlformats.org/spreadsheetml/2006/main" count="203" uniqueCount="119">
  <si>
    <t xml:space="preserve">Dział </t>
  </si>
  <si>
    <t xml:space="preserve">Termin realiz. </t>
  </si>
  <si>
    <t>Planowana wartość zadania</t>
  </si>
  <si>
    <t xml:space="preserve">Źródła finansowania </t>
  </si>
  <si>
    <t>60016</t>
  </si>
  <si>
    <t>Razem dz. 600</t>
  </si>
  <si>
    <t>Razem dz. 900</t>
  </si>
  <si>
    <t>Razem dz. 921</t>
  </si>
  <si>
    <t>Rozdz.             §</t>
  </si>
  <si>
    <t xml:space="preserve">Nazwa zadania inwestycyjnego </t>
  </si>
  <si>
    <t xml:space="preserve">Dochody własne j.s.t. </t>
  </si>
  <si>
    <t>Razem dz. 801</t>
  </si>
  <si>
    <t>Uwagi</t>
  </si>
  <si>
    <t>Środki o których mowa w art.5 ust.1 pkt 2 i 3 uofp</t>
  </si>
  <si>
    <t>Razem dz. 926</t>
  </si>
  <si>
    <t xml:space="preserve">Pozostało do wykonania </t>
  </si>
  <si>
    <t xml:space="preserve">Kredyt "K" Pożyczka "P"  </t>
  </si>
  <si>
    <t>Fundusz Sołecki</t>
  </si>
  <si>
    <t>Ogółem plan zadań realizowanych przez gminę</t>
  </si>
  <si>
    <t>Wydatki majątkowe:</t>
  </si>
  <si>
    <t>92695</t>
  </si>
  <si>
    <t>71095</t>
  </si>
  <si>
    <t>2012/2021</t>
  </si>
  <si>
    <t>Razem dz. 710</t>
  </si>
  <si>
    <t>Razem dz.754</t>
  </si>
  <si>
    <t>Razem dz.750</t>
  </si>
  <si>
    <t>Razem dz. 700</t>
  </si>
  <si>
    <t xml:space="preserve">Budowa remizy OSP w Zelgnie </t>
  </si>
  <si>
    <t>Wykonanie kopca wraz z małą architekturą i infrastrukturą techniczną -Kopiec Ziemia Polaków</t>
  </si>
  <si>
    <t>Razem dz. 400</t>
  </si>
  <si>
    <t>Wykonanie parkingu przy swietlicy w m.Świętosław</t>
  </si>
  <si>
    <t>Razem dz. 720</t>
  </si>
  <si>
    <t>2018/2020</t>
  </si>
  <si>
    <t>Infostrada 2.0    § 6060</t>
  </si>
  <si>
    <t>2016/2020</t>
  </si>
  <si>
    <t>Poprawa bezpieczeństwa i komfortu życia mieszkańców  oraz wsparcie niskoemisyjnego transportu drogowego poprzez wybudowanie dróg dla rowerów (relacji  Nawra-Kończewice-Chełmża-Zalesie-Kiełbasin-Mlewo-Mlewiec Srebrniki-Sierakowo przy drodze woj. 551 i 649) ZIT I</t>
  </si>
  <si>
    <t>Ogółem dotacje</t>
  </si>
  <si>
    <t>Podniesienie kapitalu w Spółce Szpital Powiatowy sp.z o.o.</t>
  </si>
  <si>
    <t>Rady Gminy Chełmża</t>
  </si>
  <si>
    <t>Razem dz. 010</t>
  </si>
  <si>
    <t>Dotacje/wpłaty</t>
  </si>
  <si>
    <t xml:space="preserve">Przebudowa  dróg gminnych i wewnętrznych na terenie Gminy Chełmża obejmująca 11 odcinków </t>
  </si>
  <si>
    <t>dotacje na oczyszcz.przyzagrodowe</t>
  </si>
  <si>
    <t>dotacje na solary</t>
  </si>
  <si>
    <t>FOGR</t>
  </si>
  <si>
    <t>Razem dz.851</t>
  </si>
  <si>
    <t>Przebudowa drogi gm.100541C Zajączkowo-Dźwierzno odcinek 1 i odcinek 2 w m.Dźwierzno</t>
  </si>
  <si>
    <t>01010</t>
  </si>
  <si>
    <t>2019/2020</t>
  </si>
  <si>
    <t>2019/2021</t>
  </si>
  <si>
    <t>Projekt - działanie 3.5 Efektywność energetyczna i gospodarka niskoemisyjna w ramach ZIT"-Termomodernizacja budynku głównego Gimnazjum w Głuchowie"</t>
  </si>
  <si>
    <t>Wykonanie  do 2019</t>
  </si>
  <si>
    <t>Rok budżetowy 2020</t>
  </si>
  <si>
    <t>2015/2021</t>
  </si>
  <si>
    <t>2016/2021</t>
  </si>
  <si>
    <t>2020/2021</t>
  </si>
  <si>
    <t>SPOZ w Zelgnie modernizacja budynku</t>
  </si>
  <si>
    <t>2019/2022</t>
  </si>
  <si>
    <t xml:space="preserve">Budowa drogi dojazdowej przy SP w Grzywnie </t>
  </si>
  <si>
    <t>2020/2022</t>
  </si>
  <si>
    <t>2015/2020</t>
  </si>
  <si>
    <t>2017/2020</t>
  </si>
  <si>
    <t>60016 par,6060</t>
  </si>
  <si>
    <t>Budowa ogrodzenia i trybuny przy boisku w Grzywnie</t>
  </si>
  <si>
    <t>Zakup gruntów pod plac rekreacyjny w m.Parowa Fal.</t>
  </si>
  <si>
    <t>90004 par.6060</t>
  </si>
  <si>
    <t>2020</t>
  </si>
  <si>
    <t>Wyk.dokumentacji oświetleniowej ścieżki w Bielczynach</t>
  </si>
  <si>
    <t>Budowa oświetlenia drogowego w m.Januszewo</t>
  </si>
  <si>
    <t>Wykonanie dokumentacji modernizacji drogi przy cmentarzu w m.Grzywna</t>
  </si>
  <si>
    <t>Wykonanie projektu modernizacji  drogi w m.Drzonówko</t>
  </si>
  <si>
    <t>Budowa chodnika w m.Drzonówko</t>
  </si>
  <si>
    <t>FDS</t>
  </si>
  <si>
    <t>Budowa ogrodzenia  przy SP Grzywna  (panele)</t>
  </si>
  <si>
    <t>Budowa oświetlenia drogowego w m.Grzywna - Chełmża</t>
  </si>
  <si>
    <t>dotacje na wymianę piecy</t>
  </si>
  <si>
    <t>75404 par.6170</t>
  </si>
  <si>
    <t>Przebudowa drogi gminnej nr 100523 C w m.Browina ul.Garwolińska (poszerzenie poboczy)</t>
  </si>
  <si>
    <t xml:space="preserve">Rozbudowa drogi woj. nr 551 poprzez budowę drogi rowerowej w m.Zelgno  w km od 42+430 do km 43+141 II pula ZIT( I odcinek 711 m)kier.Pluskowesy </t>
  </si>
  <si>
    <t xml:space="preserve">Rozbudowa drogi woj. nr 551 poprzez budowę drogi rowerowej na odcinku Nawra-Kończewice w km od 27+873 do km 26+650 (kier.Bogusławki  1 223 m) </t>
  </si>
  <si>
    <t xml:space="preserve">"Multimedialna Izba Historii i Tradycji w Zelgnie" Projekt  do Ministerstwa Kultury </t>
  </si>
  <si>
    <t>Zakup i montaż mikroinstalacji fotowoltaicznych  na terenie Gminy Chełmża (zadanie  II)</t>
  </si>
  <si>
    <t xml:space="preserve">Rozbudowa drogi woj. nr 551 poprzez budowęe drogi rowerowej na odcinku Nawra-granica Gminy Chełmża w km od 24+635 do km 26+135 (kier.Wybcz 1 500 m) </t>
  </si>
  <si>
    <t>Wykup gruntów pod drogę dojazdową przy świetlicy w Parowie Falęckiej</t>
  </si>
  <si>
    <t>Przebudowa drogi wew. działka nr 122/1 w m.Głuchowo Windak</t>
  </si>
  <si>
    <t>Przebudowa drogi gm. Nr 100511C w m. Świętosław</t>
  </si>
  <si>
    <t>Przebudowa dr. wew. dz. 209 w m.Grzywna</t>
  </si>
  <si>
    <t>Wykonanie dokumentacji modernizacji drogi w m.Skąpe</t>
  </si>
  <si>
    <t>Przebudowa drogi gminnej na dz.88/2, 223 w m.Kończewice</t>
  </si>
  <si>
    <t>Budowa przydomowej oczyszczalni ścieków przy bud.kom. w m.Skąpe 19</t>
  </si>
  <si>
    <t>Wymiana pieca centr.ogrzewania na piec  gazowy w bud.Urzędu Gminy  ul.Wodna 2</t>
  </si>
  <si>
    <t>Cel 2.2  z LSR Powstanie i rozwój atrakcyjnej bazy rekreacyjnej,kulturalnej,turystycznej i zabytkowej (PROW) Projekt " Budowa świetlicy wiejskiej w m-ci Strużal"</t>
  </si>
  <si>
    <t>Zagosp.cz.dz.115/13 o pow.0.32 w m.Głuchowie Soł.Windak- urz. trenu pod kulturę</t>
  </si>
  <si>
    <t>Wykonanie dokumentacji projektowej świetlicy w m. Bogusławki</t>
  </si>
  <si>
    <t>Rozbudowa świetlicy w Parowie Falęckiej</t>
  </si>
  <si>
    <t>Przebudowa świetlicy wiejskiej w m.Kończewice (II cz.rewitalizacji).</t>
  </si>
  <si>
    <t>Zagospodarowanie terenu w centru wsi Skąpe przy przedszkolu</t>
  </si>
  <si>
    <t>Dotacja dla Powiatu - budowa ciągu pieszo rowerowego Kończewice - Warszewice (wykup gruntów)</t>
  </si>
  <si>
    <t>Wpłata na fundusz celowy na zakup samochodu dla Policji</t>
  </si>
  <si>
    <t xml:space="preserve">PLAN FINANSOWY ZADAŃ INWESTYCYJNYCH NA 2020 r. (Załącznik nr 4 do Budżetu Gminy Chełmża 2020)  </t>
  </si>
  <si>
    <t>Mała Infrastruktura Sportowa</t>
  </si>
  <si>
    <t xml:space="preserve">Zakup gruntów pod plac rekreacyjny w m.Kończewice </t>
  </si>
  <si>
    <t>Poprawa bezpieczeństwa i komfortu życia mieszkańców  oraz wsparcie niskoemisyjnego transportu drogowego poprzez wybudowanie drogi dla rowerów przy drodze powiatowej Grzywna - Kuczwały</t>
  </si>
  <si>
    <t>Budowa sieci kanalizacji sanitarnej grawitacyjnej w centr.m.Zalesie</t>
  </si>
  <si>
    <t>Budowa oświetlenia drogowego Kończewice  w stronę Chełmży</t>
  </si>
  <si>
    <t>Dotacja dla województwa droga rowerowa przy dr.woj.551Strzyżawa-Unisław-Wąbrzeźno na odcinku Zelgno-Pluskowęsy (II odcinek 3,5 km) w 2018 wyk.dokumentację</t>
  </si>
  <si>
    <t xml:space="preserve">Budowa drogi dojazdowej i parkingu( przy pałacu i świetlicy)  w Brąchnówku </t>
  </si>
  <si>
    <t>Przebudowa drogi dojazdowej i parkingu w m.Bielczyny (centrum )</t>
  </si>
  <si>
    <t>2014/2021</t>
  </si>
  <si>
    <t>Przebudowa drogi gminnej nr 100527 C w m.Kuczwały</t>
  </si>
  <si>
    <t>z dnia 14 lipca 2020 r.</t>
  </si>
  <si>
    <t>Wyk.dokum.i nowych odcinków sieci wodociągowej w m.Strużal i N-Chełmża,+ w 2020 po KR Bielczyny</t>
  </si>
  <si>
    <t xml:space="preserve"> w 2021 - Grzywna,Sławkowo</t>
  </si>
  <si>
    <t>Wykonanie dokumentacji drogowych zwiazanych z FIS</t>
  </si>
  <si>
    <t>do Uchwały  Nr   /20</t>
  </si>
  <si>
    <t>Przebudowa SP Grzywna (kosztorys i dokumentacja)</t>
  </si>
  <si>
    <t>Budowa ścieżki edukacyjnej nad jeziorem chełmżyńskim w m.Zalesie (Cypel).</t>
  </si>
  <si>
    <t>Załącznik Nr 3</t>
  </si>
  <si>
    <t>Dotacja dla OSP Grzegorz na zakup samochodu strażackiego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</si>
</sst>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;[Red]#,##0.00"/>
    <numFmt numFmtId="166" formatCode="#,##0;[Red]#,##0"/>
    <numFmt numFmtId="167" formatCode="[$-415]d\ mmmm\ yyyy"/>
    <numFmt numFmtId="168" formatCode="0;[Red]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0.0"/>
    <numFmt numFmtId="172" formatCode="0.000"/>
    <numFmt numFmtId="173" formatCode="#,##0.0;[Red]#,##0.0"/>
    <numFmt numFmtId="174" formatCode="#,##0.0"/>
    <numFmt numFmtId="175" formatCode="#,##0_ ;\-#,##0\ "/>
    <numFmt numFmtId="176" formatCode="_-* #,##0.0000\ _z_ł_-;\-* #,##0.0000\ _z_ł_-;_-* &quot;-&quot;??\ _z_ł_-;_-@_-"/>
    <numFmt numFmtId="177" formatCode="00\-000"/>
    <numFmt numFmtId="178" formatCode="#,##0.00_ ;\-#,##0.00\ "/>
    <numFmt numFmtId="179" formatCode="#,##0.000"/>
    <numFmt numFmtId="180" formatCode="#,##0.00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left" vertical="center" wrapText="1"/>
    </xf>
    <xf numFmtId="3" fontId="9" fillId="32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 wrapText="1"/>
    </xf>
    <xf numFmtId="3" fontId="3" fillId="32" borderId="14" xfId="0" applyNumberFormat="1" applyFont="1" applyFill="1" applyBorder="1" applyAlignment="1">
      <alignment shrinkToFit="1"/>
    </xf>
    <xf numFmtId="3" fontId="4" fillId="0" borderId="1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3" fontId="0" fillId="32" borderId="0" xfId="0" applyNumberFormat="1" applyFill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wrapText="1"/>
    </xf>
    <xf numFmtId="0" fontId="4" fillId="32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0" fillId="7" borderId="0" xfId="0" applyNumberForma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2" fillId="0" borderId="0" xfId="0" applyNumberFormat="1" applyFont="1" applyFill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center" wrapText="1"/>
    </xf>
    <xf numFmtId="4" fontId="4" fillId="32" borderId="10" xfId="42" applyNumberFormat="1" applyFont="1" applyFill="1" applyBorder="1" applyAlignment="1">
      <alignment horizontal="center" vertical="center" wrapText="1"/>
    </xf>
    <xf numFmtId="4" fontId="3" fillId="32" borderId="10" xfId="42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42" applyNumberFormat="1" applyFont="1" applyFill="1" applyBorder="1" applyAlignment="1">
      <alignment horizontal="center" vertical="center" wrapText="1"/>
    </xf>
    <xf numFmtId="4" fontId="4" fillId="32" borderId="10" xfId="42" applyNumberFormat="1" applyFont="1" applyFill="1" applyBorder="1" applyAlignment="1">
      <alignment horizontal="center" vertical="center" wrapText="1"/>
    </xf>
    <xf numFmtId="4" fontId="4" fillId="0" borderId="10" xfId="42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42" applyNumberFormat="1" applyFont="1" applyFill="1" applyBorder="1" applyAlignment="1">
      <alignment horizontal="center" vertical="center"/>
    </xf>
    <xf numFmtId="4" fontId="4" fillId="32" borderId="10" xfId="60" applyNumberFormat="1" applyFont="1" applyFill="1" applyBorder="1" applyAlignment="1">
      <alignment vertical="center"/>
    </xf>
    <xf numFmtId="4" fontId="4" fillId="32" borderId="10" xfId="60" applyNumberFormat="1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 vertical="center" wrapText="1"/>
    </xf>
    <xf numFmtId="4" fontId="3" fillId="32" borderId="10" xfId="42" applyNumberFormat="1" applyFont="1" applyFill="1" applyBorder="1" applyAlignment="1">
      <alignment horizontal="left" vertical="top" wrapText="1"/>
    </xf>
    <xf numFmtId="4" fontId="4" fillId="32" borderId="10" xfId="42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4" fontId="3" fillId="32" borderId="10" xfId="42" applyNumberFormat="1" applyFont="1" applyFill="1" applyBorder="1" applyAlignment="1">
      <alignment vertical="center" wrapText="1"/>
    </xf>
    <xf numFmtId="4" fontId="4" fillId="32" borderId="10" xfId="42" applyNumberFormat="1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2" borderId="10" xfId="42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 horizontal="center"/>
    </xf>
    <xf numFmtId="4" fontId="3" fillId="32" borderId="12" xfId="42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/>
    </xf>
    <xf numFmtId="4" fontId="4" fillId="32" borderId="17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4" fillId="32" borderId="14" xfId="42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left" vertical="center" wrapText="1"/>
    </xf>
    <xf numFmtId="3" fontId="4" fillId="32" borderId="14" xfId="0" applyNumberFormat="1" applyFont="1" applyFill="1" applyBorder="1" applyAlignment="1">
      <alignment wrapText="1"/>
    </xf>
    <xf numFmtId="3" fontId="3" fillId="32" borderId="14" xfId="0" applyNumberFormat="1" applyFont="1" applyFill="1" applyBorder="1" applyAlignment="1">
      <alignment horizontal="left" wrapText="1"/>
    </xf>
    <xf numFmtId="3" fontId="47" fillId="32" borderId="10" xfId="0" applyNumberFormat="1" applyFont="1" applyFill="1" applyBorder="1" applyAlignment="1">
      <alignment vertical="center" wrapText="1"/>
    </xf>
    <xf numFmtId="0" fontId="48" fillId="32" borderId="12" xfId="0" applyFont="1" applyFill="1" applyBorder="1" applyAlignment="1">
      <alignment horizontal="left" vertical="top" wrapText="1"/>
    </xf>
    <xf numFmtId="3" fontId="47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47" fillId="32" borderId="12" xfId="0" applyNumberFormat="1" applyFont="1" applyFill="1" applyBorder="1" applyAlignment="1" applyProtection="1">
      <alignment horizontal="left" vertical="center" wrapText="1"/>
      <protection locked="0"/>
    </xf>
    <xf numFmtId="3" fontId="47" fillId="32" borderId="10" xfId="0" applyNumberFormat="1" applyFont="1" applyFill="1" applyBorder="1" applyAlignment="1">
      <alignment horizontal="left" vertical="center" wrapText="1"/>
    </xf>
    <xf numFmtId="3" fontId="49" fillId="32" borderId="10" xfId="0" applyNumberFormat="1" applyFont="1" applyFill="1" applyBorder="1" applyAlignment="1">
      <alignment horizontal="left" vertical="center" wrapText="1"/>
    </xf>
    <xf numFmtId="3" fontId="47" fillId="32" borderId="10" xfId="0" applyNumberFormat="1" applyFont="1" applyFill="1" applyBorder="1" applyAlignment="1">
      <alignment horizontal="left" vertical="top" wrapText="1"/>
    </xf>
    <xf numFmtId="3" fontId="49" fillId="32" borderId="10" xfId="0" applyNumberFormat="1" applyFont="1" applyFill="1" applyBorder="1" applyAlignment="1">
      <alignment vertical="center" wrapText="1"/>
    </xf>
    <xf numFmtId="0" fontId="47" fillId="32" borderId="10" xfId="0" applyNumberFormat="1" applyFont="1" applyFill="1" applyBorder="1" applyAlignment="1">
      <alignment vertical="top" wrapText="1"/>
    </xf>
    <xf numFmtId="0" fontId="47" fillId="32" borderId="10" xfId="0" applyFont="1" applyFill="1" applyBorder="1" applyAlignment="1">
      <alignment horizontal="left" vertical="center" wrapText="1"/>
    </xf>
    <xf numFmtId="4" fontId="47" fillId="32" borderId="10" xfId="0" applyNumberFormat="1" applyFont="1" applyFill="1" applyBorder="1" applyAlignment="1">
      <alignment horizontal="left" vertical="center" wrapText="1"/>
    </xf>
    <xf numFmtId="4" fontId="47" fillId="32" borderId="10" xfId="0" applyNumberFormat="1" applyFont="1" applyFill="1" applyBorder="1" applyAlignment="1">
      <alignment horizontal="left" vertical="top" wrapText="1"/>
    </xf>
    <xf numFmtId="3" fontId="49" fillId="32" borderId="19" xfId="0" applyNumberFormat="1" applyFont="1" applyFill="1" applyBorder="1" applyAlignment="1">
      <alignment vertical="center" wrapText="1"/>
    </xf>
    <xf numFmtId="3" fontId="49" fillId="32" borderId="14" xfId="0" applyNumberFormat="1" applyFont="1" applyFill="1" applyBorder="1" applyAlignment="1">
      <alignment vertical="center" wrapText="1" shrinkToFit="1"/>
    </xf>
    <xf numFmtId="4" fontId="4" fillId="32" borderId="20" xfId="0" applyNumberFormat="1" applyFont="1" applyFill="1" applyBorder="1" applyAlignment="1">
      <alignment horizontal="center" vertical="center" wrapText="1"/>
    </xf>
    <xf numFmtId="0" fontId="4" fillId="32" borderId="20" xfId="0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center" vertical="top" wrapText="1"/>
    </xf>
    <xf numFmtId="3" fontId="47" fillId="32" borderId="18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/>
    </xf>
    <xf numFmtId="3" fontId="47" fillId="32" borderId="10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center" vertical="center" wrapText="1"/>
    </xf>
    <xf numFmtId="4" fontId="4" fillId="32" borderId="10" xfId="42" applyNumberFormat="1" applyFont="1" applyFill="1" applyBorder="1" applyAlignment="1">
      <alignment horizontal="left" vertical="center" wrapText="1"/>
    </xf>
    <xf numFmtId="4" fontId="4" fillId="32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/>
    </xf>
    <xf numFmtId="4" fontId="10" fillId="32" borderId="10" xfId="60" applyNumberFormat="1" applyFont="1" applyFill="1" applyBorder="1" applyAlignment="1">
      <alignment horizontal="center" vertical="center" wrapText="1"/>
    </xf>
    <xf numFmtId="4" fontId="4" fillId="32" borderId="10" xfId="6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wrapText="1"/>
    </xf>
    <xf numFmtId="0" fontId="47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3" fontId="47" fillId="0" borderId="10" xfId="0" applyNumberFormat="1" applyFont="1" applyFill="1" applyBorder="1" applyAlignment="1">
      <alignment horizontal="left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7" fillId="32" borderId="24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" fontId="4" fillId="32" borderId="24" xfId="0" applyNumberFormat="1" applyFont="1" applyFill="1" applyBorder="1" applyAlignment="1">
      <alignment horizontal="center" vertical="center" wrapText="1"/>
    </xf>
    <xf numFmtId="4" fontId="4" fillId="32" borderId="24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top" wrapText="1"/>
    </xf>
    <xf numFmtId="3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vertical="top" wrapText="1"/>
    </xf>
    <xf numFmtId="4" fontId="3" fillId="32" borderId="26" xfId="42" applyNumberFormat="1" applyFont="1" applyFill="1" applyBorder="1" applyAlignment="1">
      <alignment horizontal="center" vertical="center" wrapText="1"/>
    </xf>
    <xf numFmtId="3" fontId="3" fillId="32" borderId="0" xfId="42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9" fillId="32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"/>
  <sheetViews>
    <sheetView tabSelected="1" view="pageBreakPreview" zoomScaleSheetLayoutView="100" workbookViewId="0" topLeftCell="A79">
      <selection activeCell="B85" sqref="B85"/>
    </sheetView>
  </sheetViews>
  <sheetFormatPr defaultColWidth="9.00390625" defaultRowHeight="12.75"/>
  <cols>
    <col min="1" max="1" width="8.75390625" style="8" bestFit="1" customWidth="1"/>
    <col min="2" max="2" width="27.125" style="8" customWidth="1"/>
    <col min="3" max="3" width="10.00390625" style="28" bestFit="1" customWidth="1"/>
    <col min="4" max="4" width="13.375" style="8" customWidth="1"/>
    <col min="5" max="6" width="13.25390625" style="8" customWidth="1"/>
    <col min="7" max="7" width="12.625" style="8" customWidth="1"/>
    <col min="8" max="8" width="13.00390625" style="8" customWidth="1"/>
    <col min="9" max="9" width="11.625" style="8" customWidth="1"/>
    <col min="10" max="10" width="12.375" style="8" customWidth="1"/>
    <col min="11" max="11" width="10.375" style="8" customWidth="1"/>
    <col min="12" max="12" width="11.875" style="8" customWidth="1"/>
    <col min="13" max="13" width="18.00390625" style="8" customWidth="1"/>
    <col min="14" max="14" width="11.125" style="8" bestFit="1" customWidth="1"/>
    <col min="15" max="16384" width="9.125" style="8" customWidth="1"/>
  </cols>
  <sheetData>
    <row r="1" spans="1:13" ht="12.7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7" t="s">
        <v>117</v>
      </c>
      <c r="M1" s="5"/>
    </row>
    <row r="2" spans="1:13" ht="12.7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7" t="s">
        <v>114</v>
      </c>
      <c r="M2" s="5"/>
    </row>
    <row r="3" spans="1:13" ht="12.7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7" t="s">
        <v>38</v>
      </c>
      <c r="M3" s="5"/>
    </row>
    <row r="4" spans="1:13" ht="12.7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7" t="s">
        <v>110</v>
      </c>
      <c r="M4" s="5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48"/>
      <c r="M5" s="10"/>
    </row>
    <row r="6" spans="1:17" ht="15.75">
      <c r="A6" s="148" t="s">
        <v>99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9"/>
      <c r="O6" s="9"/>
      <c r="P6" s="9"/>
      <c r="Q6" s="9"/>
    </row>
    <row r="7" spans="1:17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9"/>
      <c r="O7" s="9"/>
      <c r="P7" s="9"/>
      <c r="Q7" s="9"/>
    </row>
    <row r="8" spans="1:13" ht="21" customHeight="1">
      <c r="A8" s="11" t="s">
        <v>0</v>
      </c>
      <c r="B8" s="143" t="s">
        <v>9</v>
      </c>
      <c r="C8" s="143" t="s">
        <v>1</v>
      </c>
      <c r="D8" s="143" t="s">
        <v>2</v>
      </c>
      <c r="E8" s="143" t="s">
        <v>51</v>
      </c>
      <c r="F8" s="143" t="s">
        <v>52</v>
      </c>
      <c r="G8" s="143" t="s">
        <v>3</v>
      </c>
      <c r="H8" s="143"/>
      <c r="I8" s="143"/>
      <c r="J8" s="143"/>
      <c r="K8" s="143"/>
      <c r="L8" s="143"/>
      <c r="M8" s="143"/>
    </row>
    <row r="9" spans="1:13" ht="46.5" customHeight="1">
      <c r="A9" s="11" t="s">
        <v>8</v>
      </c>
      <c r="B9" s="143"/>
      <c r="C9" s="143"/>
      <c r="D9" s="143"/>
      <c r="E9" s="143"/>
      <c r="F9" s="143"/>
      <c r="G9" s="1" t="s">
        <v>10</v>
      </c>
      <c r="H9" s="2" t="s">
        <v>13</v>
      </c>
      <c r="I9" s="1" t="s">
        <v>16</v>
      </c>
      <c r="J9" s="1" t="s">
        <v>40</v>
      </c>
      <c r="K9" s="1" t="s">
        <v>17</v>
      </c>
      <c r="L9" s="1" t="s">
        <v>15</v>
      </c>
      <c r="M9" s="1" t="s">
        <v>12</v>
      </c>
    </row>
    <row r="10" spans="1:13" ht="36" customHeight="1">
      <c r="A10" s="37" t="s">
        <v>47</v>
      </c>
      <c r="B10" s="127" t="s">
        <v>111</v>
      </c>
      <c r="C10" s="31" t="s">
        <v>49</v>
      </c>
      <c r="D10" s="53">
        <v>172000</v>
      </c>
      <c r="E10" s="53">
        <v>34000</v>
      </c>
      <c r="F10" s="53">
        <v>113000</v>
      </c>
      <c r="G10" s="53">
        <v>113000</v>
      </c>
      <c r="H10" s="54"/>
      <c r="I10" s="55"/>
      <c r="J10" s="55"/>
      <c r="K10" s="55"/>
      <c r="L10" s="53">
        <v>25000</v>
      </c>
      <c r="M10" s="53" t="s">
        <v>112</v>
      </c>
    </row>
    <row r="11" spans="1:14" ht="23.25" customHeight="1">
      <c r="A11" s="30"/>
      <c r="B11" s="12" t="s">
        <v>39</v>
      </c>
      <c r="C11" s="1"/>
      <c r="D11" s="55">
        <f aca="true" t="shared" si="0" ref="D11:L11">SUM(D10:D10)</f>
        <v>172000</v>
      </c>
      <c r="E11" s="55">
        <f t="shared" si="0"/>
        <v>34000</v>
      </c>
      <c r="F11" s="55">
        <f t="shared" si="0"/>
        <v>113000</v>
      </c>
      <c r="G11" s="55">
        <f t="shared" si="0"/>
        <v>113000</v>
      </c>
      <c r="H11" s="55">
        <f t="shared" si="0"/>
        <v>0</v>
      </c>
      <c r="I11" s="55">
        <f t="shared" si="0"/>
        <v>0</v>
      </c>
      <c r="J11" s="55">
        <f t="shared" si="0"/>
        <v>0</v>
      </c>
      <c r="K11" s="55">
        <f t="shared" si="0"/>
        <v>0</v>
      </c>
      <c r="L11" s="55">
        <f t="shared" si="0"/>
        <v>25000</v>
      </c>
      <c r="M11" s="55"/>
      <c r="N11" s="50"/>
    </row>
    <row r="12" spans="1:13" ht="41.25" customHeight="1">
      <c r="A12" s="31">
        <v>40095</v>
      </c>
      <c r="B12" s="90" t="s">
        <v>81</v>
      </c>
      <c r="C12" s="31" t="s">
        <v>32</v>
      </c>
      <c r="D12" s="53">
        <v>1869729</v>
      </c>
      <c r="E12" s="53">
        <v>103856</v>
      </c>
      <c r="F12" s="53">
        <v>1765873</v>
      </c>
      <c r="G12" s="53">
        <v>575873</v>
      </c>
      <c r="H12" s="53">
        <v>785000</v>
      </c>
      <c r="I12" s="53"/>
      <c r="J12" s="53">
        <v>405000</v>
      </c>
      <c r="K12" s="53"/>
      <c r="L12" s="53"/>
      <c r="M12" s="51"/>
    </row>
    <row r="13" spans="1:13" s="13" customFormat="1" ht="24.75" customHeight="1">
      <c r="A13" s="38"/>
      <c r="B13" s="12" t="s">
        <v>29</v>
      </c>
      <c r="C13" s="39"/>
      <c r="D13" s="55">
        <f aca="true" t="shared" si="1" ref="D13:L13">SUM(D12)</f>
        <v>1869729</v>
      </c>
      <c r="E13" s="55">
        <f t="shared" si="1"/>
        <v>103856</v>
      </c>
      <c r="F13" s="55">
        <f t="shared" si="1"/>
        <v>1765873</v>
      </c>
      <c r="G13" s="55">
        <f t="shared" si="1"/>
        <v>575873</v>
      </c>
      <c r="H13" s="55">
        <f t="shared" si="1"/>
        <v>785000</v>
      </c>
      <c r="I13" s="55">
        <f t="shared" si="1"/>
        <v>0</v>
      </c>
      <c r="J13" s="55">
        <f t="shared" si="1"/>
        <v>405000</v>
      </c>
      <c r="K13" s="55">
        <f t="shared" si="1"/>
        <v>0</v>
      </c>
      <c r="L13" s="55">
        <f t="shared" si="1"/>
        <v>0</v>
      </c>
      <c r="M13" s="56"/>
    </row>
    <row r="14" spans="1:13" s="13" customFormat="1" ht="78" customHeight="1">
      <c r="A14" s="31">
        <v>60014</v>
      </c>
      <c r="B14" s="127" t="s">
        <v>102</v>
      </c>
      <c r="C14" s="37">
        <v>2020</v>
      </c>
      <c r="D14" s="53">
        <v>968120</v>
      </c>
      <c r="E14" s="126"/>
      <c r="F14" s="53">
        <v>968120</v>
      </c>
      <c r="G14" s="53">
        <v>240000</v>
      </c>
      <c r="H14" s="53">
        <v>728120</v>
      </c>
      <c r="I14" s="126"/>
      <c r="J14" s="126"/>
      <c r="K14" s="126"/>
      <c r="L14" s="126"/>
      <c r="M14" s="56"/>
    </row>
    <row r="15" spans="1:13" s="5" customFormat="1" ht="64.5" customHeight="1">
      <c r="A15" s="3" t="s">
        <v>4</v>
      </c>
      <c r="B15" s="90" t="s">
        <v>82</v>
      </c>
      <c r="C15" s="3" t="s">
        <v>34</v>
      </c>
      <c r="D15" s="53">
        <v>1056000</v>
      </c>
      <c r="E15" s="57">
        <v>812000</v>
      </c>
      <c r="F15" s="57">
        <v>244000</v>
      </c>
      <c r="G15" s="57">
        <v>244000</v>
      </c>
      <c r="H15" s="57"/>
      <c r="I15" s="57"/>
      <c r="J15" s="57"/>
      <c r="K15" s="57"/>
      <c r="L15" s="58"/>
      <c r="M15" s="59"/>
    </row>
    <row r="16" spans="1:13" s="5" customFormat="1" ht="66" customHeight="1">
      <c r="A16" s="3">
        <v>60016</v>
      </c>
      <c r="B16" s="90" t="s">
        <v>78</v>
      </c>
      <c r="C16" s="14">
        <v>2019</v>
      </c>
      <c r="D16" s="53">
        <v>819600</v>
      </c>
      <c r="E16" s="57">
        <v>577800</v>
      </c>
      <c r="F16" s="57">
        <v>241800</v>
      </c>
      <c r="G16" s="57">
        <v>241800</v>
      </c>
      <c r="H16" s="57"/>
      <c r="I16" s="57"/>
      <c r="J16" s="57"/>
      <c r="K16" s="57"/>
      <c r="L16" s="58"/>
      <c r="M16" s="59"/>
    </row>
    <row r="17" spans="1:13" s="5" customFormat="1" ht="67.5" customHeight="1">
      <c r="A17" s="3">
        <v>60016</v>
      </c>
      <c r="B17" s="90" t="s">
        <v>79</v>
      </c>
      <c r="C17" s="3" t="s">
        <v>61</v>
      </c>
      <c r="D17" s="53">
        <v>1018850</v>
      </c>
      <c r="E17" s="57">
        <v>818850</v>
      </c>
      <c r="F17" s="57">
        <v>200000</v>
      </c>
      <c r="G17" s="57">
        <v>200000</v>
      </c>
      <c r="H17" s="57"/>
      <c r="I17" s="57"/>
      <c r="J17" s="57"/>
      <c r="K17" s="57"/>
      <c r="L17" s="58"/>
      <c r="M17" s="59"/>
    </row>
    <row r="18" spans="1:13" s="5" customFormat="1" ht="30" customHeight="1">
      <c r="A18" s="3" t="s">
        <v>4</v>
      </c>
      <c r="B18" s="65" t="s">
        <v>58</v>
      </c>
      <c r="C18" s="86" t="s">
        <v>59</v>
      </c>
      <c r="D18" s="53">
        <v>800000</v>
      </c>
      <c r="E18" s="57"/>
      <c r="F18" s="57">
        <v>40000</v>
      </c>
      <c r="G18" s="57">
        <v>40000</v>
      </c>
      <c r="H18" s="57"/>
      <c r="I18" s="57"/>
      <c r="J18" s="57"/>
      <c r="K18" s="57"/>
      <c r="L18" s="58">
        <v>760000</v>
      </c>
      <c r="M18" s="59"/>
    </row>
    <row r="19" spans="1:13" ht="41.25" customHeight="1">
      <c r="A19" s="3" t="s">
        <v>4</v>
      </c>
      <c r="B19" s="130" t="s">
        <v>106</v>
      </c>
      <c r="C19" s="14">
        <v>2020</v>
      </c>
      <c r="D19" s="53">
        <v>110000</v>
      </c>
      <c r="E19" s="57"/>
      <c r="F19" s="57">
        <v>110000</v>
      </c>
      <c r="G19" s="57">
        <v>110000</v>
      </c>
      <c r="H19" s="57"/>
      <c r="I19" s="57"/>
      <c r="J19" s="57"/>
      <c r="K19" s="57"/>
      <c r="L19" s="60"/>
      <c r="M19" s="53"/>
    </row>
    <row r="20" spans="1:13" ht="21" customHeight="1">
      <c r="A20" s="11" t="s">
        <v>0</v>
      </c>
      <c r="B20" s="143" t="s">
        <v>9</v>
      </c>
      <c r="C20" s="143" t="s">
        <v>1</v>
      </c>
      <c r="D20" s="144" t="s">
        <v>2</v>
      </c>
      <c r="E20" s="144" t="s">
        <v>51</v>
      </c>
      <c r="F20" s="144" t="s">
        <v>52</v>
      </c>
      <c r="G20" s="144" t="s">
        <v>3</v>
      </c>
      <c r="H20" s="144"/>
      <c r="I20" s="144"/>
      <c r="J20" s="144"/>
      <c r="K20" s="144"/>
      <c r="L20" s="144"/>
      <c r="M20" s="144"/>
    </row>
    <row r="21" spans="1:13" ht="46.5" customHeight="1">
      <c r="A21" s="11" t="s">
        <v>8</v>
      </c>
      <c r="B21" s="143"/>
      <c r="C21" s="143"/>
      <c r="D21" s="144"/>
      <c r="E21" s="144"/>
      <c r="F21" s="144"/>
      <c r="G21" s="55" t="s">
        <v>10</v>
      </c>
      <c r="H21" s="54" t="s">
        <v>13</v>
      </c>
      <c r="I21" s="55" t="s">
        <v>16</v>
      </c>
      <c r="J21" s="55" t="s">
        <v>40</v>
      </c>
      <c r="K21" s="55" t="s">
        <v>17</v>
      </c>
      <c r="L21" s="55" t="s">
        <v>15</v>
      </c>
      <c r="M21" s="55" t="s">
        <v>12</v>
      </c>
    </row>
    <row r="22" spans="1:13" ht="42" customHeight="1">
      <c r="A22" s="3" t="s">
        <v>62</v>
      </c>
      <c r="B22" s="85" t="s">
        <v>83</v>
      </c>
      <c r="C22" s="14">
        <v>2020</v>
      </c>
      <c r="D22" s="53">
        <v>4000</v>
      </c>
      <c r="E22" s="57"/>
      <c r="F22" s="57">
        <v>4000</v>
      </c>
      <c r="G22" s="57">
        <v>4000</v>
      </c>
      <c r="H22" s="57"/>
      <c r="I22" s="57"/>
      <c r="J22" s="57"/>
      <c r="K22" s="57"/>
      <c r="L22" s="60"/>
      <c r="M22" s="53"/>
    </row>
    <row r="23" spans="1:13" ht="30.75" customHeight="1">
      <c r="A23" s="3" t="s">
        <v>4</v>
      </c>
      <c r="B23" s="85" t="s">
        <v>107</v>
      </c>
      <c r="C23" s="3">
        <v>2020</v>
      </c>
      <c r="D23" s="53">
        <v>76000</v>
      </c>
      <c r="E23" s="57"/>
      <c r="F23" s="57">
        <v>76000</v>
      </c>
      <c r="G23" s="57">
        <v>76000</v>
      </c>
      <c r="H23" s="57"/>
      <c r="I23" s="57"/>
      <c r="J23" s="57"/>
      <c r="K23" s="57"/>
      <c r="L23" s="61"/>
      <c r="M23" s="62"/>
    </row>
    <row r="24" spans="1:13" ht="27.75" customHeight="1">
      <c r="A24" s="3" t="s">
        <v>4</v>
      </c>
      <c r="B24" s="137" t="s">
        <v>84</v>
      </c>
      <c r="C24" s="3">
        <v>2020</v>
      </c>
      <c r="D24" s="53">
        <v>320000</v>
      </c>
      <c r="E24" s="57"/>
      <c r="F24" s="57">
        <v>320000</v>
      </c>
      <c r="G24" s="57">
        <v>320000</v>
      </c>
      <c r="H24" s="57"/>
      <c r="I24" s="57"/>
      <c r="J24" s="57"/>
      <c r="K24" s="57"/>
      <c r="L24" s="60"/>
      <c r="M24" s="124"/>
    </row>
    <row r="25" spans="1:13" ht="36" customHeight="1">
      <c r="A25" s="3">
        <v>60016</v>
      </c>
      <c r="B25" s="93" t="s">
        <v>46</v>
      </c>
      <c r="C25" s="3" t="s">
        <v>32</v>
      </c>
      <c r="D25" s="53">
        <f>E25+F25+L25</f>
        <v>884214</v>
      </c>
      <c r="E25" s="57">
        <v>24214</v>
      </c>
      <c r="F25" s="57">
        <v>860000</v>
      </c>
      <c r="G25" s="57">
        <v>364921</v>
      </c>
      <c r="H25" s="57"/>
      <c r="I25" s="57"/>
      <c r="J25" s="57">
        <v>495079</v>
      </c>
      <c r="K25" s="57"/>
      <c r="L25" s="60"/>
      <c r="M25" s="125" t="s">
        <v>72</v>
      </c>
    </row>
    <row r="26" spans="1:13" ht="50.25" customHeight="1">
      <c r="A26" s="3" t="s">
        <v>4</v>
      </c>
      <c r="B26" s="138" t="s">
        <v>77</v>
      </c>
      <c r="C26" s="3">
        <v>2020</v>
      </c>
      <c r="D26" s="53">
        <v>170000</v>
      </c>
      <c r="E26" s="57"/>
      <c r="F26" s="57">
        <v>170000</v>
      </c>
      <c r="G26" s="63">
        <v>170000</v>
      </c>
      <c r="H26" s="57"/>
      <c r="I26" s="57"/>
      <c r="J26" s="63"/>
      <c r="K26" s="57"/>
      <c r="L26" s="64"/>
      <c r="M26" s="65"/>
    </row>
    <row r="27" spans="1:13" s="44" customFormat="1" ht="26.25" customHeight="1">
      <c r="A27" s="3" t="s">
        <v>4</v>
      </c>
      <c r="B27" s="138" t="s">
        <v>85</v>
      </c>
      <c r="C27" s="87">
        <v>2020</v>
      </c>
      <c r="D27" s="53">
        <v>170000</v>
      </c>
      <c r="E27" s="57"/>
      <c r="F27" s="57">
        <v>170000</v>
      </c>
      <c r="G27" s="57">
        <v>121424</v>
      </c>
      <c r="H27" s="57"/>
      <c r="I27" s="57"/>
      <c r="J27" s="57">
        <v>48576</v>
      </c>
      <c r="K27" s="57"/>
      <c r="L27" s="64"/>
      <c r="M27" s="65" t="s">
        <v>44</v>
      </c>
    </row>
    <row r="28" spans="1:13" s="44" customFormat="1" ht="25.5" customHeight="1">
      <c r="A28" s="3">
        <v>60016</v>
      </c>
      <c r="B28" s="94" t="s">
        <v>86</v>
      </c>
      <c r="C28" s="87">
        <v>2020</v>
      </c>
      <c r="D28" s="53">
        <v>180000</v>
      </c>
      <c r="E28" s="57"/>
      <c r="F28" s="57">
        <v>180000</v>
      </c>
      <c r="G28" s="57">
        <v>180000</v>
      </c>
      <c r="H28" s="57"/>
      <c r="I28" s="57"/>
      <c r="J28" s="57"/>
      <c r="K28" s="57"/>
      <c r="L28" s="64"/>
      <c r="M28" s="65"/>
    </row>
    <row r="29" spans="1:13" s="44" customFormat="1" ht="37.5" customHeight="1">
      <c r="A29" s="3">
        <v>60016</v>
      </c>
      <c r="B29" s="95" t="s">
        <v>69</v>
      </c>
      <c r="C29" s="87">
        <v>2020</v>
      </c>
      <c r="D29" s="53">
        <v>10000</v>
      </c>
      <c r="E29" s="57"/>
      <c r="F29" s="57">
        <v>10000</v>
      </c>
      <c r="G29" s="57">
        <v>10000</v>
      </c>
      <c r="H29" s="57"/>
      <c r="I29" s="57"/>
      <c r="J29" s="57"/>
      <c r="K29" s="57"/>
      <c r="L29" s="64"/>
      <c r="M29" s="65"/>
    </row>
    <row r="30" spans="1:13" s="44" customFormat="1" ht="25.5" customHeight="1">
      <c r="A30" s="3">
        <v>60016</v>
      </c>
      <c r="B30" s="96" t="s">
        <v>87</v>
      </c>
      <c r="C30" s="87">
        <v>2020</v>
      </c>
      <c r="D30" s="53">
        <v>10000</v>
      </c>
      <c r="E30" s="57"/>
      <c r="F30" s="57">
        <v>10000</v>
      </c>
      <c r="G30" s="57">
        <v>10000</v>
      </c>
      <c r="H30" s="57"/>
      <c r="I30" s="57"/>
      <c r="J30" s="57"/>
      <c r="K30" s="57"/>
      <c r="L30" s="64"/>
      <c r="M30" s="65"/>
    </row>
    <row r="31" spans="1:13" s="44" customFormat="1" ht="25.5" customHeight="1">
      <c r="A31" s="3">
        <v>60016</v>
      </c>
      <c r="B31" s="96" t="s">
        <v>88</v>
      </c>
      <c r="C31" s="87">
        <v>2020</v>
      </c>
      <c r="D31" s="53">
        <v>230000</v>
      </c>
      <c r="E31" s="57"/>
      <c r="F31" s="57">
        <v>230000</v>
      </c>
      <c r="G31" s="57">
        <v>104000</v>
      </c>
      <c r="H31" s="57"/>
      <c r="I31" s="57"/>
      <c r="J31" s="57">
        <v>126000</v>
      </c>
      <c r="K31" s="57"/>
      <c r="L31" s="64"/>
      <c r="M31" s="65" t="s">
        <v>72</v>
      </c>
    </row>
    <row r="32" spans="1:13" s="44" customFormat="1" ht="18" customHeight="1">
      <c r="A32" s="3">
        <v>60016</v>
      </c>
      <c r="B32" s="94" t="s">
        <v>71</v>
      </c>
      <c r="C32" s="87">
        <v>2020</v>
      </c>
      <c r="D32" s="53">
        <v>20000</v>
      </c>
      <c r="E32" s="57"/>
      <c r="F32" s="57">
        <v>20000</v>
      </c>
      <c r="G32" s="57">
        <v>20000</v>
      </c>
      <c r="H32" s="57"/>
      <c r="I32" s="57"/>
      <c r="J32" s="57"/>
      <c r="K32" s="57"/>
      <c r="L32" s="64"/>
      <c r="M32" s="65"/>
    </row>
    <row r="33" spans="1:13" s="44" customFormat="1" ht="27" customHeight="1">
      <c r="A33" s="3">
        <v>60016</v>
      </c>
      <c r="B33" s="94" t="s">
        <v>70</v>
      </c>
      <c r="C33" s="87">
        <v>2020</v>
      </c>
      <c r="D33" s="53">
        <v>10000</v>
      </c>
      <c r="E33" s="57"/>
      <c r="F33" s="57">
        <v>10000</v>
      </c>
      <c r="G33" s="57">
        <v>10000</v>
      </c>
      <c r="H33" s="57"/>
      <c r="I33" s="57"/>
      <c r="J33" s="57"/>
      <c r="K33" s="57"/>
      <c r="L33" s="64"/>
      <c r="M33" s="65"/>
    </row>
    <row r="34" spans="1:13" ht="37.5" customHeight="1">
      <c r="A34" s="3" t="s">
        <v>4</v>
      </c>
      <c r="B34" s="97" t="s">
        <v>41</v>
      </c>
      <c r="C34" s="14" t="s">
        <v>32</v>
      </c>
      <c r="D34" s="53">
        <f>E34+F34+L34</f>
        <v>4333753</v>
      </c>
      <c r="E34" s="57">
        <v>3333753</v>
      </c>
      <c r="F34" s="57">
        <v>1000000</v>
      </c>
      <c r="G34" s="57">
        <v>1000000</v>
      </c>
      <c r="H34" s="57"/>
      <c r="I34" s="57"/>
      <c r="J34" s="57"/>
      <c r="K34" s="57"/>
      <c r="L34" s="60"/>
      <c r="M34" s="59"/>
    </row>
    <row r="35" spans="1:13" ht="31.5" customHeight="1">
      <c r="A35" s="3">
        <v>60016</v>
      </c>
      <c r="B35" s="131" t="s">
        <v>109</v>
      </c>
      <c r="C35" s="14">
        <v>2020</v>
      </c>
      <c r="D35" s="53">
        <v>306000</v>
      </c>
      <c r="E35" s="57"/>
      <c r="F35" s="57">
        <v>306000</v>
      </c>
      <c r="G35" s="57">
        <v>111000</v>
      </c>
      <c r="H35" s="57"/>
      <c r="I35" s="57"/>
      <c r="J35" s="57">
        <v>195000</v>
      </c>
      <c r="K35" s="57"/>
      <c r="L35" s="60"/>
      <c r="M35" s="59" t="s">
        <v>72</v>
      </c>
    </row>
    <row r="36" spans="1:13" ht="33" customHeight="1">
      <c r="A36" s="3">
        <v>60016</v>
      </c>
      <c r="B36" s="131" t="s">
        <v>113</v>
      </c>
      <c r="C36" s="14">
        <v>2020</v>
      </c>
      <c r="D36" s="53">
        <v>25000</v>
      </c>
      <c r="E36" s="57"/>
      <c r="F36" s="57">
        <v>25000</v>
      </c>
      <c r="G36" s="57">
        <v>25000</v>
      </c>
      <c r="H36" s="57"/>
      <c r="I36" s="57"/>
      <c r="J36" s="57"/>
      <c r="K36" s="57"/>
      <c r="L36" s="60"/>
      <c r="M36" s="59"/>
    </row>
    <row r="37" spans="1:13" ht="23.25" customHeight="1">
      <c r="A37" s="3"/>
      <c r="B37" s="98" t="s">
        <v>5</v>
      </c>
      <c r="C37" s="39"/>
      <c r="D37" s="56">
        <f aca="true" t="shared" si="2" ref="D37:L37">SUM(D14:D36)</f>
        <v>11521537</v>
      </c>
      <c r="E37" s="56">
        <f t="shared" si="2"/>
        <v>5566617</v>
      </c>
      <c r="F37" s="56">
        <f t="shared" si="2"/>
        <v>5194920</v>
      </c>
      <c r="G37" s="56">
        <f t="shared" si="2"/>
        <v>3602145</v>
      </c>
      <c r="H37" s="56">
        <f t="shared" si="2"/>
        <v>728120</v>
      </c>
      <c r="I37" s="56">
        <f t="shared" si="2"/>
        <v>0</v>
      </c>
      <c r="J37" s="56">
        <f t="shared" si="2"/>
        <v>864655</v>
      </c>
      <c r="K37" s="56">
        <f t="shared" si="2"/>
        <v>0</v>
      </c>
      <c r="L37" s="56">
        <f t="shared" si="2"/>
        <v>760000</v>
      </c>
      <c r="M37" s="56"/>
    </row>
    <row r="38" spans="1:13" ht="47.25" customHeight="1">
      <c r="A38" s="3">
        <v>70005</v>
      </c>
      <c r="B38" s="94" t="s">
        <v>89</v>
      </c>
      <c r="C38" s="46">
        <v>2020</v>
      </c>
      <c r="D38" s="53">
        <v>60000</v>
      </c>
      <c r="E38" s="51"/>
      <c r="F38" s="51">
        <v>60000</v>
      </c>
      <c r="G38" s="51">
        <v>60000</v>
      </c>
      <c r="H38" s="56"/>
      <c r="I38" s="56"/>
      <c r="J38" s="56"/>
      <c r="K38" s="56"/>
      <c r="L38" s="56"/>
      <c r="M38" s="56"/>
    </row>
    <row r="39" spans="1:13" ht="22.5" customHeight="1">
      <c r="A39" s="3"/>
      <c r="B39" s="98" t="s">
        <v>26</v>
      </c>
      <c r="C39" s="39"/>
      <c r="D39" s="56">
        <f aca="true" t="shared" si="3" ref="D39:L39">SUM(D38)</f>
        <v>60000</v>
      </c>
      <c r="E39" s="56">
        <f t="shared" si="3"/>
        <v>0</v>
      </c>
      <c r="F39" s="56">
        <f t="shared" si="3"/>
        <v>60000</v>
      </c>
      <c r="G39" s="56">
        <f t="shared" si="3"/>
        <v>60000</v>
      </c>
      <c r="H39" s="56">
        <f t="shared" si="3"/>
        <v>0</v>
      </c>
      <c r="I39" s="56">
        <f t="shared" si="3"/>
        <v>0</v>
      </c>
      <c r="J39" s="56">
        <f t="shared" si="3"/>
        <v>0</v>
      </c>
      <c r="K39" s="56">
        <f t="shared" si="3"/>
        <v>0</v>
      </c>
      <c r="L39" s="56">
        <f t="shared" si="3"/>
        <v>0</v>
      </c>
      <c r="M39" s="56"/>
    </row>
    <row r="40" spans="1:13" ht="21" customHeight="1">
      <c r="A40" s="11" t="s">
        <v>0</v>
      </c>
      <c r="B40" s="147" t="s">
        <v>9</v>
      </c>
      <c r="C40" s="143" t="s">
        <v>1</v>
      </c>
      <c r="D40" s="144" t="s">
        <v>2</v>
      </c>
      <c r="E40" s="144" t="s">
        <v>51</v>
      </c>
      <c r="F40" s="144" t="s">
        <v>52</v>
      </c>
      <c r="G40" s="144" t="s">
        <v>3</v>
      </c>
      <c r="H40" s="144"/>
      <c r="I40" s="144"/>
      <c r="J40" s="144"/>
      <c r="K40" s="144"/>
      <c r="L40" s="144"/>
      <c r="M40" s="144"/>
    </row>
    <row r="41" spans="1:13" ht="46.5" customHeight="1" thickBot="1">
      <c r="A41" s="11" t="s">
        <v>8</v>
      </c>
      <c r="B41" s="147"/>
      <c r="C41" s="143"/>
      <c r="D41" s="144"/>
      <c r="E41" s="144"/>
      <c r="F41" s="144"/>
      <c r="G41" s="55" t="s">
        <v>10</v>
      </c>
      <c r="H41" s="54" t="s">
        <v>13</v>
      </c>
      <c r="I41" s="55" t="s">
        <v>16</v>
      </c>
      <c r="J41" s="55" t="s">
        <v>40</v>
      </c>
      <c r="K41" s="55" t="s">
        <v>17</v>
      </c>
      <c r="L41" s="55" t="s">
        <v>15</v>
      </c>
      <c r="M41" s="55" t="s">
        <v>12</v>
      </c>
    </row>
    <row r="42" spans="1:22" s="18" customFormat="1" ht="38.25" customHeight="1" thickBot="1">
      <c r="A42" s="29" t="s">
        <v>21</v>
      </c>
      <c r="B42" s="139" t="s">
        <v>28</v>
      </c>
      <c r="C42" s="16" t="s">
        <v>22</v>
      </c>
      <c r="D42" s="53">
        <v>336270</v>
      </c>
      <c r="E42" s="51">
        <v>183270</v>
      </c>
      <c r="F42" s="51">
        <v>70000</v>
      </c>
      <c r="G42" s="51">
        <v>70000</v>
      </c>
      <c r="H42" s="51"/>
      <c r="I42" s="56"/>
      <c r="J42" s="56"/>
      <c r="K42" s="56"/>
      <c r="L42" s="51">
        <v>83000</v>
      </c>
      <c r="M42" s="66"/>
      <c r="N42" s="17"/>
      <c r="O42" s="17"/>
      <c r="P42" s="17"/>
      <c r="Q42" s="17"/>
      <c r="R42" s="17"/>
      <c r="S42" s="17"/>
      <c r="T42" s="17"/>
      <c r="U42" s="17"/>
      <c r="V42" s="17"/>
    </row>
    <row r="43" spans="1:13" ht="21" customHeight="1">
      <c r="A43" s="40"/>
      <c r="B43" s="100" t="s">
        <v>23</v>
      </c>
      <c r="C43" s="41"/>
      <c r="D43" s="52">
        <f aca="true" t="shared" si="4" ref="D43:L43">SUM(D42)</f>
        <v>336270</v>
      </c>
      <c r="E43" s="52">
        <f t="shared" si="4"/>
        <v>183270</v>
      </c>
      <c r="F43" s="52">
        <f t="shared" si="4"/>
        <v>70000</v>
      </c>
      <c r="G43" s="52">
        <f t="shared" si="4"/>
        <v>70000</v>
      </c>
      <c r="H43" s="52">
        <f t="shared" si="4"/>
        <v>0</v>
      </c>
      <c r="I43" s="52">
        <f t="shared" si="4"/>
        <v>0</v>
      </c>
      <c r="J43" s="52">
        <f t="shared" si="4"/>
        <v>0</v>
      </c>
      <c r="K43" s="52">
        <f t="shared" si="4"/>
        <v>0</v>
      </c>
      <c r="L43" s="52">
        <f t="shared" si="4"/>
        <v>83000</v>
      </c>
      <c r="M43" s="57"/>
    </row>
    <row r="44" spans="1:13" ht="19.5" customHeight="1">
      <c r="A44" s="33">
        <v>72095</v>
      </c>
      <c r="B44" s="93" t="s">
        <v>33</v>
      </c>
      <c r="C44" s="16" t="s">
        <v>32</v>
      </c>
      <c r="D44" s="53">
        <v>123345</v>
      </c>
      <c r="E44" s="51">
        <v>60214.82</v>
      </c>
      <c r="F44" s="51">
        <v>63130.18</v>
      </c>
      <c r="G44" s="51">
        <v>9469.53</v>
      </c>
      <c r="H44" s="51">
        <v>53660.65</v>
      </c>
      <c r="I44" s="52"/>
      <c r="J44" s="52"/>
      <c r="K44" s="52"/>
      <c r="L44" s="51"/>
      <c r="M44" s="57"/>
    </row>
    <row r="45" spans="1:13" ht="19.5" customHeight="1">
      <c r="A45" s="31"/>
      <c r="B45" s="100" t="s">
        <v>31</v>
      </c>
      <c r="C45" s="16"/>
      <c r="D45" s="52">
        <f aca="true" t="shared" si="5" ref="D45:L45">SUM(D44)</f>
        <v>123345</v>
      </c>
      <c r="E45" s="52">
        <f t="shared" si="5"/>
        <v>60214.82</v>
      </c>
      <c r="F45" s="52">
        <f t="shared" si="5"/>
        <v>63130.18</v>
      </c>
      <c r="G45" s="52">
        <f t="shared" si="5"/>
        <v>9469.53</v>
      </c>
      <c r="H45" s="52">
        <f t="shared" si="5"/>
        <v>53660.65</v>
      </c>
      <c r="I45" s="52">
        <f t="shared" si="5"/>
        <v>0</v>
      </c>
      <c r="J45" s="52">
        <f t="shared" si="5"/>
        <v>0</v>
      </c>
      <c r="K45" s="52">
        <f t="shared" si="5"/>
        <v>0</v>
      </c>
      <c r="L45" s="52">
        <f t="shared" si="5"/>
        <v>0</v>
      </c>
      <c r="M45" s="51"/>
    </row>
    <row r="46" spans="1:13" ht="38.25" customHeight="1">
      <c r="A46" s="29">
        <v>75023</v>
      </c>
      <c r="B46" s="101" t="s">
        <v>90</v>
      </c>
      <c r="C46" s="29">
        <v>2020</v>
      </c>
      <c r="D46" s="53">
        <v>50000</v>
      </c>
      <c r="E46" s="53"/>
      <c r="F46" s="53">
        <v>50000</v>
      </c>
      <c r="G46" s="53">
        <v>50000</v>
      </c>
      <c r="H46" s="53"/>
      <c r="I46" s="55"/>
      <c r="J46" s="55"/>
      <c r="K46" s="55"/>
      <c r="L46" s="53"/>
      <c r="M46" s="53"/>
    </row>
    <row r="47" spans="1:13" ht="23.25" customHeight="1">
      <c r="A47" s="29"/>
      <c r="B47" s="100" t="s">
        <v>25</v>
      </c>
      <c r="C47" s="41"/>
      <c r="D47" s="52">
        <f aca="true" t="shared" si="6" ref="D47:J47">D46</f>
        <v>50000</v>
      </c>
      <c r="E47" s="52">
        <f t="shared" si="6"/>
        <v>0</v>
      </c>
      <c r="F47" s="52">
        <f t="shared" si="6"/>
        <v>50000</v>
      </c>
      <c r="G47" s="52">
        <f t="shared" si="6"/>
        <v>50000</v>
      </c>
      <c r="H47" s="52">
        <f t="shared" si="6"/>
        <v>0</v>
      </c>
      <c r="I47" s="52">
        <f t="shared" si="6"/>
        <v>0</v>
      </c>
      <c r="J47" s="52">
        <f t="shared" si="6"/>
        <v>0</v>
      </c>
      <c r="K47" s="52">
        <f>SUM(K46)</f>
        <v>0</v>
      </c>
      <c r="L47" s="52">
        <f>SUM(L46)</f>
        <v>0</v>
      </c>
      <c r="M47" s="52"/>
    </row>
    <row r="48" spans="1:13" ht="17.25" customHeight="1">
      <c r="A48" s="29">
        <v>75412</v>
      </c>
      <c r="B48" s="93" t="s">
        <v>27</v>
      </c>
      <c r="C48" s="29" t="s">
        <v>108</v>
      </c>
      <c r="D48" s="53">
        <v>1332457</v>
      </c>
      <c r="E48" s="51">
        <v>832457</v>
      </c>
      <c r="F48" s="51">
        <v>400000</v>
      </c>
      <c r="G48" s="51">
        <v>400000</v>
      </c>
      <c r="H48" s="56"/>
      <c r="I48" s="56"/>
      <c r="J48" s="56"/>
      <c r="K48" s="51"/>
      <c r="L48" s="51">
        <v>100000</v>
      </c>
      <c r="M48" s="67"/>
    </row>
    <row r="49" spans="1:13" ht="20.25" customHeight="1">
      <c r="A49" s="42"/>
      <c r="B49" s="100" t="s">
        <v>24</v>
      </c>
      <c r="C49" s="41"/>
      <c r="D49" s="52">
        <f aca="true" t="shared" si="7" ref="D49:L49">SUM(D48)</f>
        <v>1332457</v>
      </c>
      <c r="E49" s="52">
        <f t="shared" si="7"/>
        <v>832457</v>
      </c>
      <c r="F49" s="52">
        <f t="shared" si="7"/>
        <v>400000</v>
      </c>
      <c r="G49" s="52">
        <f t="shared" si="7"/>
        <v>400000</v>
      </c>
      <c r="H49" s="52">
        <f t="shared" si="7"/>
        <v>0</v>
      </c>
      <c r="I49" s="52">
        <f t="shared" si="7"/>
        <v>0</v>
      </c>
      <c r="J49" s="52">
        <f t="shared" si="7"/>
        <v>0</v>
      </c>
      <c r="K49" s="52">
        <f t="shared" si="7"/>
        <v>0</v>
      </c>
      <c r="L49" s="52">
        <f t="shared" si="7"/>
        <v>100000</v>
      </c>
      <c r="M49" s="66"/>
    </row>
    <row r="50" spans="1:13" ht="60.75" customHeight="1">
      <c r="A50" s="29">
        <v>80110</v>
      </c>
      <c r="B50" s="101" t="s">
        <v>50</v>
      </c>
      <c r="C50" s="29" t="s">
        <v>53</v>
      </c>
      <c r="D50" s="53">
        <v>1843103</v>
      </c>
      <c r="E50" s="51">
        <v>49669</v>
      </c>
      <c r="F50" s="51">
        <v>993434</v>
      </c>
      <c r="G50" s="53">
        <v>353352</v>
      </c>
      <c r="H50" s="53">
        <v>640082</v>
      </c>
      <c r="I50" s="53"/>
      <c r="J50" s="53"/>
      <c r="K50" s="68"/>
      <c r="L50" s="53">
        <v>800000</v>
      </c>
      <c r="M50" s="68"/>
    </row>
    <row r="51" spans="1:13" ht="24.75" customHeight="1">
      <c r="A51" s="29">
        <v>80101</v>
      </c>
      <c r="B51" s="140" t="s">
        <v>115</v>
      </c>
      <c r="C51" s="29">
        <v>2020</v>
      </c>
      <c r="D51" s="53">
        <v>20000</v>
      </c>
      <c r="E51" s="51"/>
      <c r="F51" s="51">
        <v>20000</v>
      </c>
      <c r="G51" s="53">
        <v>20000</v>
      </c>
      <c r="H51" s="53"/>
      <c r="I51" s="53"/>
      <c r="J51" s="53"/>
      <c r="K51" s="68"/>
      <c r="L51" s="53"/>
      <c r="M51" s="68"/>
    </row>
    <row r="52" spans="1:13" ht="27" customHeight="1">
      <c r="A52" s="29">
        <v>80101</v>
      </c>
      <c r="B52" s="101" t="s">
        <v>73</v>
      </c>
      <c r="C52" s="29">
        <v>2020</v>
      </c>
      <c r="D52" s="53">
        <v>25000</v>
      </c>
      <c r="E52" s="51"/>
      <c r="F52" s="51">
        <v>25000</v>
      </c>
      <c r="G52" s="53">
        <v>25000</v>
      </c>
      <c r="H52" s="53"/>
      <c r="I52" s="53"/>
      <c r="J52" s="53"/>
      <c r="K52" s="68"/>
      <c r="L52" s="53"/>
      <c r="M52" s="68"/>
    </row>
    <row r="53" spans="1:13" ht="21" customHeight="1">
      <c r="A53" s="43"/>
      <c r="B53" s="98" t="s">
        <v>11</v>
      </c>
      <c r="C53" s="41"/>
      <c r="D53" s="52">
        <f>SUM(D50+D52+D51)</f>
        <v>1888103</v>
      </c>
      <c r="E53" s="52">
        <f aca="true" t="shared" si="8" ref="E53:L53">SUM(E50+E52+E51)</f>
        <v>49669</v>
      </c>
      <c r="F53" s="52">
        <f t="shared" si="8"/>
        <v>1038434</v>
      </c>
      <c r="G53" s="52">
        <f t="shared" si="8"/>
        <v>398352</v>
      </c>
      <c r="H53" s="52">
        <f t="shared" si="8"/>
        <v>640082</v>
      </c>
      <c r="I53" s="52">
        <f t="shared" si="8"/>
        <v>0</v>
      </c>
      <c r="J53" s="52">
        <f t="shared" si="8"/>
        <v>0</v>
      </c>
      <c r="K53" s="52">
        <f t="shared" si="8"/>
        <v>0</v>
      </c>
      <c r="L53" s="52">
        <f t="shared" si="8"/>
        <v>800000</v>
      </c>
      <c r="M53" s="52"/>
    </row>
    <row r="54" spans="1:13" ht="30" customHeight="1">
      <c r="A54" s="29">
        <v>85111</v>
      </c>
      <c r="B54" s="97" t="s">
        <v>56</v>
      </c>
      <c r="C54" s="29" t="s">
        <v>57</v>
      </c>
      <c r="D54" s="53">
        <v>1095000</v>
      </c>
      <c r="E54" s="51">
        <v>45000</v>
      </c>
      <c r="F54" s="51">
        <v>100000</v>
      </c>
      <c r="G54" s="51">
        <v>100000</v>
      </c>
      <c r="H54" s="52"/>
      <c r="I54" s="52"/>
      <c r="J54" s="52"/>
      <c r="K54" s="52"/>
      <c r="L54" s="51">
        <v>950000</v>
      </c>
      <c r="M54" s="70"/>
    </row>
    <row r="55" spans="1:13" ht="22.5" customHeight="1">
      <c r="A55" s="43"/>
      <c r="B55" s="98" t="s">
        <v>45</v>
      </c>
      <c r="C55" s="41"/>
      <c r="D55" s="52">
        <f aca="true" t="shared" si="9" ref="D55:L55">SUM(D54)</f>
        <v>1095000</v>
      </c>
      <c r="E55" s="52">
        <f t="shared" si="9"/>
        <v>45000</v>
      </c>
      <c r="F55" s="52">
        <f t="shared" si="9"/>
        <v>100000</v>
      </c>
      <c r="G55" s="52">
        <f t="shared" si="9"/>
        <v>100000</v>
      </c>
      <c r="H55" s="52">
        <f t="shared" si="9"/>
        <v>0</v>
      </c>
      <c r="I55" s="52">
        <f t="shared" si="9"/>
        <v>0</v>
      </c>
      <c r="J55" s="52">
        <f t="shared" si="9"/>
        <v>0</v>
      </c>
      <c r="K55" s="52">
        <f t="shared" si="9"/>
        <v>0</v>
      </c>
      <c r="L55" s="52">
        <f t="shared" si="9"/>
        <v>950000</v>
      </c>
      <c r="M55" s="69"/>
    </row>
    <row r="56" spans="1:13" ht="22.5" customHeight="1">
      <c r="A56" s="29">
        <v>90001</v>
      </c>
      <c r="B56" s="97" t="s">
        <v>103</v>
      </c>
      <c r="C56" s="29" t="s">
        <v>32</v>
      </c>
      <c r="D56" s="51">
        <v>264000</v>
      </c>
      <c r="E56" s="51">
        <v>208000</v>
      </c>
      <c r="F56" s="51">
        <v>56000</v>
      </c>
      <c r="G56" s="51">
        <v>56000</v>
      </c>
      <c r="H56" s="52"/>
      <c r="I56" s="52"/>
      <c r="J56" s="52"/>
      <c r="K56" s="52"/>
      <c r="L56" s="52"/>
      <c r="M56" s="69"/>
    </row>
    <row r="57" spans="1:19" ht="27.75" customHeight="1">
      <c r="A57" s="29" t="s">
        <v>65</v>
      </c>
      <c r="B57" s="97" t="s">
        <v>101</v>
      </c>
      <c r="C57" s="29">
        <v>2020</v>
      </c>
      <c r="D57" s="53">
        <v>30000</v>
      </c>
      <c r="E57" s="71"/>
      <c r="F57" s="51">
        <v>30000</v>
      </c>
      <c r="G57" s="51">
        <v>30000</v>
      </c>
      <c r="H57" s="51"/>
      <c r="I57" s="51"/>
      <c r="J57" s="51"/>
      <c r="K57" s="51"/>
      <c r="L57" s="68"/>
      <c r="M57" s="70"/>
      <c r="N57" s="5"/>
      <c r="O57" s="5"/>
      <c r="P57" s="5"/>
      <c r="Q57" s="5"/>
      <c r="R57" s="5"/>
      <c r="S57" s="5"/>
    </row>
    <row r="58" spans="1:19" ht="30" customHeight="1">
      <c r="A58" s="29" t="s">
        <v>65</v>
      </c>
      <c r="B58" s="97" t="s">
        <v>64</v>
      </c>
      <c r="C58" s="29">
        <v>2020</v>
      </c>
      <c r="D58" s="72">
        <v>30000</v>
      </c>
      <c r="E58" s="71"/>
      <c r="F58" s="71">
        <v>30000</v>
      </c>
      <c r="G58" s="71">
        <v>30000</v>
      </c>
      <c r="H58" s="71"/>
      <c r="I58" s="71"/>
      <c r="J58" s="51"/>
      <c r="K58" s="51"/>
      <c r="L58" s="68"/>
      <c r="M58" s="70"/>
      <c r="N58" s="5"/>
      <c r="O58" s="5"/>
      <c r="P58" s="5"/>
      <c r="Q58" s="5"/>
      <c r="R58" s="5"/>
      <c r="S58" s="5"/>
    </row>
    <row r="59" spans="1:19" ht="30" customHeight="1">
      <c r="A59" s="29">
        <v>90008</v>
      </c>
      <c r="B59" s="97" t="s">
        <v>116</v>
      </c>
      <c r="C59" s="29" t="s">
        <v>54</v>
      </c>
      <c r="D59" s="72">
        <v>966765</v>
      </c>
      <c r="E59" s="71">
        <v>16765</v>
      </c>
      <c r="F59" s="71">
        <v>600000</v>
      </c>
      <c r="G59" s="71">
        <v>120000</v>
      </c>
      <c r="H59" s="71">
        <v>480000</v>
      </c>
      <c r="I59" s="71"/>
      <c r="J59" s="51"/>
      <c r="K59" s="51"/>
      <c r="L59" s="68">
        <v>350000</v>
      </c>
      <c r="M59" s="70"/>
      <c r="N59" s="5"/>
      <c r="O59" s="5"/>
      <c r="P59" s="5"/>
      <c r="Q59" s="5"/>
      <c r="R59" s="5"/>
      <c r="S59" s="5"/>
    </row>
    <row r="60" spans="1:31" s="19" customFormat="1" ht="27" customHeight="1">
      <c r="A60" s="29">
        <v>90015</v>
      </c>
      <c r="B60" s="99" t="s">
        <v>68</v>
      </c>
      <c r="C60" s="37" t="s">
        <v>66</v>
      </c>
      <c r="D60" s="53">
        <v>42839</v>
      </c>
      <c r="E60" s="51"/>
      <c r="F60" s="51">
        <v>42839</v>
      </c>
      <c r="G60" s="51">
        <v>35000</v>
      </c>
      <c r="H60" s="51"/>
      <c r="I60" s="51"/>
      <c r="J60" s="51"/>
      <c r="K60" s="51">
        <v>7839</v>
      </c>
      <c r="L60" s="51"/>
      <c r="M60" s="69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9" customFormat="1" ht="24.75" customHeight="1">
      <c r="A61" s="29">
        <v>90015</v>
      </c>
      <c r="B61" s="99" t="s">
        <v>67</v>
      </c>
      <c r="C61" s="29">
        <v>2020</v>
      </c>
      <c r="D61" s="53">
        <v>3500</v>
      </c>
      <c r="E61" s="51"/>
      <c r="F61" s="51">
        <v>3500</v>
      </c>
      <c r="G61" s="51">
        <v>3500</v>
      </c>
      <c r="H61" s="51"/>
      <c r="I61" s="51"/>
      <c r="J61" s="51"/>
      <c r="K61" s="51"/>
      <c r="L61" s="51"/>
      <c r="M61" s="7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9" customFormat="1" ht="27" customHeight="1">
      <c r="A62" s="29">
        <v>90015</v>
      </c>
      <c r="B62" s="99" t="s">
        <v>104</v>
      </c>
      <c r="C62" s="29">
        <v>2020</v>
      </c>
      <c r="D62" s="53">
        <v>100000</v>
      </c>
      <c r="E62" s="51"/>
      <c r="F62" s="51">
        <v>100000</v>
      </c>
      <c r="G62" s="51">
        <v>100000</v>
      </c>
      <c r="H62" s="51"/>
      <c r="I62" s="51"/>
      <c r="J62" s="51"/>
      <c r="K62" s="51"/>
      <c r="L62" s="51"/>
      <c r="M62" s="70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13" ht="21" customHeight="1">
      <c r="A63" s="11" t="s">
        <v>0</v>
      </c>
      <c r="B63" s="147" t="s">
        <v>9</v>
      </c>
      <c r="C63" s="143" t="s">
        <v>1</v>
      </c>
      <c r="D63" s="144" t="s">
        <v>2</v>
      </c>
      <c r="E63" s="144" t="s">
        <v>51</v>
      </c>
      <c r="F63" s="144" t="s">
        <v>52</v>
      </c>
      <c r="G63" s="144" t="s">
        <v>3</v>
      </c>
      <c r="H63" s="144"/>
      <c r="I63" s="144"/>
      <c r="J63" s="144"/>
      <c r="K63" s="144"/>
      <c r="L63" s="144"/>
      <c r="M63" s="144"/>
    </row>
    <row r="64" spans="1:13" ht="46.5" customHeight="1">
      <c r="A64" s="11" t="s">
        <v>8</v>
      </c>
      <c r="B64" s="147"/>
      <c r="C64" s="143"/>
      <c r="D64" s="144"/>
      <c r="E64" s="144"/>
      <c r="F64" s="144"/>
      <c r="G64" s="55" t="s">
        <v>10</v>
      </c>
      <c r="H64" s="54" t="s">
        <v>13</v>
      </c>
      <c r="I64" s="55" t="s">
        <v>16</v>
      </c>
      <c r="J64" s="55" t="s">
        <v>40</v>
      </c>
      <c r="K64" s="55" t="s">
        <v>17</v>
      </c>
      <c r="L64" s="55" t="s">
        <v>15</v>
      </c>
      <c r="M64" s="55" t="s">
        <v>12</v>
      </c>
    </row>
    <row r="65" spans="1:31" s="19" customFormat="1" ht="31.5" customHeight="1">
      <c r="A65" s="29">
        <v>90015</v>
      </c>
      <c r="B65" s="99" t="s">
        <v>74</v>
      </c>
      <c r="C65" s="29">
        <v>2020</v>
      </c>
      <c r="D65" s="53">
        <v>100000</v>
      </c>
      <c r="E65" s="51"/>
      <c r="F65" s="51">
        <v>100000</v>
      </c>
      <c r="G65" s="51">
        <v>100000</v>
      </c>
      <c r="H65" s="51"/>
      <c r="I65" s="51"/>
      <c r="J65" s="51"/>
      <c r="K65" s="51"/>
      <c r="L65" s="51"/>
      <c r="M65" s="7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9" customFormat="1" ht="18.75" customHeight="1">
      <c r="A66" s="29"/>
      <c r="B66" s="98" t="s">
        <v>6</v>
      </c>
      <c r="C66" s="41"/>
      <c r="D66" s="52">
        <f aca="true" t="shared" si="10" ref="D66:L66">SUM(D56:D65)</f>
        <v>1537104</v>
      </c>
      <c r="E66" s="52">
        <f t="shared" si="10"/>
        <v>224765</v>
      </c>
      <c r="F66" s="52">
        <f t="shared" si="10"/>
        <v>962339</v>
      </c>
      <c r="G66" s="52">
        <f t="shared" si="10"/>
        <v>474500</v>
      </c>
      <c r="H66" s="52">
        <f t="shared" si="10"/>
        <v>480000</v>
      </c>
      <c r="I66" s="52">
        <f t="shared" si="10"/>
        <v>0</v>
      </c>
      <c r="J66" s="52">
        <f t="shared" si="10"/>
        <v>0</v>
      </c>
      <c r="K66" s="52">
        <f t="shared" si="10"/>
        <v>7839</v>
      </c>
      <c r="L66" s="52">
        <f t="shared" si="10"/>
        <v>350000</v>
      </c>
      <c r="M66" s="141"/>
      <c r="N66" s="142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9" customFormat="1" ht="81" customHeight="1">
      <c r="A67" s="29">
        <v>92109</v>
      </c>
      <c r="B67" s="102" t="s">
        <v>91</v>
      </c>
      <c r="C67" s="37" t="s">
        <v>54</v>
      </c>
      <c r="D67" s="53">
        <v>1015628</v>
      </c>
      <c r="E67" s="51">
        <v>67628</v>
      </c>
      <c r="F67" s="51">
        <v>428000</v>
      </c>
      <c r="G67" s="51">
        <v>247609</v>
      </c>
      <c r="H67" s="51">
        <v>180391</v>
      </c>
      <c r="I67" s="51"/>
      <c r="J67" s="51"/>
      <c r="K67" s="51"/>
      <c r="L67" s="51">
        <v>520000</v>
      </c>
      <c r="M67" s="7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9" customFormat="1" ht="48" customHeight="1">
      <c r="A68" s="29">
        <v>92109</v>
      </c>
      <c r="B68" s="103" t="s">
        <v>92</v>
      </c>
      <c r="C68" s="37" t="s">
        <v>60</v>
      </c>
      <c r="D68" s="53">
        <v>171395</v>
      </c>
      <c r="E68" s="51">
        <v>126395</v>
      </c>
      <c r="F68" s="51">
        <v>45000</v>
      </c>
      <c r="G68" s="51">
        <v>40000</v>
      </c>
      <c r="H68" s="51"/>
      <c r="I68" s="51"/>
      <c r="J68" s="51"/>
      <c r="K68" s="51">
        <v>5000</v>
      </c>
      <c r="L68" s="51"/>
      <c r="M68" s="73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9" customFormat="1" ht="32.25" customHeight="1">
      <c r="A69" s="33">
        <v>92109</v>
      </c>
      <c r="B69" s="99" t="s">
        <v>93</v>
      </c>
      <c r="C69" s="29">
        <v>2020</v>
      </c>
      <c r="D69" s="53">
        <v>10000</v>
      </c>
      <c r="E69" s="74"/>
      <c r="F69" s="51">
        <v>10000</v>
      </c>
      <c r="G69" s="51">
        <v>10000</v>
      </c>
      <c r="H69" s="75"/>
      <c r="I69" s="75"/>
      <c r="J69" s="75"/>
      <c r="K69" s="51"/>
      <c r="L69" s="75"/>
      <c r="M69" s="64"/>
      <c r="N69" s="20"/>
      <c r="O69" s="20"/>
      <c r="P69" s="20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16" s="17" customFormat="1" ht="29.25" customHeight="1">
      <c r="A70" s="33">
        <v>92109</v>
      </c>
      <c r="B70" s="139" t="s">
        <v>94</v>
      </c>
      <c r="C70" s="37" t="s">
        <v>48</v>
      </c>
      <c r="D70" s="53">
        <v>104000</v>
      </c>
      <c r="E70" s="74">
        <v>50000</v>
      </c>
      <c r="F70" s="51">
        <v>54000</v>
      </c>
      <c r="G70" s="51">
        <v>54000</v>
      </c>
      <c r="H70" s="75"/>
      <c r="I70" s="75"/>
      <c r="J70" s="75"/>
      <c r="K70" s="51"/>
      <c r="L70" s="75"/>
      <c r="M70" s="64"/>
      <c r="N70" s="20"/>
      <c r="O70" s="20"/>
      <c r="P70" s="20"/>
    </row>
    <row r="71" spans="1:16" ht="36.75" customHeight="1">
      <c r="A71" s="33">
        <v>92109</v>
      </c>
      <c r="B71" s="97" t="s">
        <v>30</v>
      </c>
      <c r="C71" s="29" t="s">
        <v>32</v>
      </c>
      <c r="D71" s="53">
        <f>E71+F71+L71</f>
        <v>84976</v>
      </c>
      <c r="E71" s="74">
        <v>24976</v>
      </c>
      <c r="F71" s="51">
        <v>60000</v>
      </c>
      <c r="G71" s="51">
        <v>60000</v>
      </c>
      <c r="H71" s="75"/>
      <c r="I71" s="75"/>
      <c r="J71" s="75"/>
      <c r="K71" s="51"/>
      <c r="L71" s="75"/>
      <c r="M71" s="64"/>
      <c r="N71" s="5"/>
      <c r="O71" s="5"/>
      <c r="P71" s="5"/>
    </row>
    <row r="72" spans="1:16" ht="30.75" customHeight="1">
      <c r="A72" s="33">
        <v>92109</v>
      </c>
      <c r="B72" s="97" t="s">
        <v>95</v>
      </c>
      <c r="C72" s="29" t="s">
        <v>49</v>
      </c>
      <c r="D72" s="53">
        <v>905000</v>
      </c>
      <c r="E72" s="74">
        <v>45000</v>
      </c>
      <c r="F72" s="51">
        <v>200000</v>
      </c>
      <c r="G72" s="51">
        <v>20000</v>
      </c>
      <c r="H72" s="75">
        <v>180000</v>
      </c>
      <c r="I72" s="75"/>
      <c r="J72" s="75"/>
      <c r="K72" s="51"/>
      <c r="L72" s="75">
        <v>660000</v>
      </c>
      <c r="M72" s="64"/>
      <c r="N72" s="5"/>
      <c r="O72" s="5"/>
      <c r="P72" s="5"/>
    </row>
    <row r="73" spans="1:16" ht="42.75" customHeight="1">
      <c r="A73" s="32">
        <v>92195</v>
      </c>
      <c r="B73" s="104" t="s">
        <v>80</v>
      </c>
      <c r="C73" s="29" t="s">
        <v>55</v>
      </c>
      <c r="D73" s="53">
        <v>842000</v>
      </c>
      <c r="E73" s="74"/>
      <c r="F73" s="51">
        <v>42000</v>
      </c>
      <c r="G73" s="51">
        <v>42000</v>
      </c>
      <c r="H73" s="74"/>
      <c r="I73" s="75"/>
      <c r="J73" s="75"/>
      <c r="K73" s="51"/>
      <c r="L73" s="76">
        <v>800000</v>
      </c>
      <c r="M73" s="64"/>
      <c r="N73" s="5"/>
      <c r="O73" s="5"/>
      <c r="P73" s="5"/>
    </row>
    <row r="74" spans="1:16" ht="20.25" customHeight="1">
      <c r="A74" s="29"/>
      <c r="B74" s="98" t="s">
        <v>7</v>
      </c>
      <c r="C74" s="42"/>
      <c r="D74" s="52">
        <f aca="true" t="shared" si="11" ref="D74:L74">SUM(D67:D73)</f>
        <v>3132999</v>
      </c>
      <c r="E74" s="52">
        <f t="shared" si="11"/>
        <v>313999</v>
      </c>
      <c r="F74" s="52">
        <f t="shared" si="11"/>
        <v>839000</v>
      </c>
      <c r="G74" s="52">
        <f t="shared" si="11"/>
        <v>473609</v>
      </c>
      <c r="H74" s="52">
        <f t="shared" si="11"/>
        <v>360391</v>
      </c>
      <c r="I74" s="52">
        <f t="shared" si="11"/>
        <v>0</v>
      </c>
      <c r="J74" s="52">
        <f t="shared" si="11"/>
        <v>0</v>
      </c>
      <c r="K74" s="52">
        <f t="shared" si="11"/>
        <v>5000</v>
      </c>
      <c r="L74" s="52">
        <f t="shared" si="11"/>
        <v>1980000</v>
      </c>
      <c r="M74" s="56"/>
      <c r="N74" s="5"/>
      <c r="O74" s="5"/>
      <c r="P74" s="5"/>
    </row>
    <row r="75" spans="1:16" ht="31.5" customHeight="1">
      <c r="A75" s="29" t="s">
        <v>20</v>
      </c>
      <c r="B75" s="102" t="s">
        <v>63</v>
      </c>
      <c r="C75" s="29">
        <v>2020</v>
      </c>
      <c r="D75" s="53">
        <v>100000</v>
      </c>
      <c r="E75" s="51"/>
      <c r="F75" s="51">
        <v>100000</v>
      </c>
      <c r="G75" s="51">
        <v>50000</v>
      </c>
      <c r="H75" s="51"/>
      <c r="I75" s="51"/>
      <c r="J75" s="51">
        <v>50000</v>
      </c>
      <c r="K75" s="51"/>
      <c r="L75" s="51"/>
      <c r="M75" s="51" t="s">
        <v>100</v>
      </c>
      <c r="N75" s="5"/>
      <c r="O75" s="5"/>
      <c r="P75" s="5"/>
    </row>
    <row r="76" spans="1:14" ht="29.25" customHeight="1">
      <c r="A76" s="29">
        <v>92695</v>
      </c>
      <c r="B76" s="97" t="s">
        <v>96</v>
      </c>
      <c r="C76" s="29">
        <v>2020</v>
      </c>
      <c r="D76" s="53">
        <v>61700</v>
      </c>
      <c r="E76" s="53"/>
      <c r="F76" s="53">
        <v>61700</v>
      </c>
      <c r="G76" s="53">
        <v>47000</v>
      </c>
      <c r="H76" s="55"/>
      <c r="I76" s="55"/>
      <c r="J76" s="53"/>
      <c r="K76" s="53">
        <v>14700</v>
      </c>
      <c r="L76" s="53"/>
      <c r="M76" s="55"/>
      <c r="N76" s="21"/>
    </row>
    <row r="77" spans="1:13" ht="23.25" customHeight="1" thickBot="1">
      <c r="A77" s="34"/>
      <c r="B77" s="105" t="s">
        <v>14</v>
      </c>
      <c r="C77" s="15"/>
      <c r="D77" s="77">
        <f aca="true" t="shared" si="12" ref="D77:L77">SUM(D75:D76)</f>
        <v>161700</v>
      </c>
      <c r="E77" s="77">
        <f t="shared" si="12"/>
        <v>0</v>
      </c>
      <c r="F77" s="77">
        <f t="shared" si="12"/>
        <v>161700</v>
      </c>
      <c r="G77" s="77">
        <f t="shared" si="12"/>
        <v>97000</v>
      </c>
      <c r="H77" s="77">
        <f t="shared" si="12"/>
        <v>0</v>
      </c>
      <c r="I77" s="77">
        <f t="shared" si="12"/>
        <v>0</v>
      </c>
      <c r="J77" s="77">
        <f t="shared" si="12"/>
        <v>50000</v>
      </c>
      <c r="K77" s="77">
        <f t="shared" si="12"/>
        <v>14700</v>
      </c>
      <c r="L77" s="77">
        <f t="shared" si="12"/>
        <v>0</v>
      </c>
      <c r="M77" s="77"/>
    </row>
    <row r="78" spans="1:13" ht="31.5" customHeight="1" thickBot="1" thickTop="1">
      <c r="A78" s="35"/>
      <c r="B78" s="106" t="s">
        <v>18</v>
      </c>
      <c r="C78" s="22"/>
      <c r="D78" s="78">
        <f aca="true" t="shared" si="13" ref="D78:L78">D37+D39+D43+D47+D13+D45+D49+D53+D66+D74+D77+D11+D55</f>
        <v>23280244</v>
      </c>
      <c r="E78" s="78">
        <f t="shared" si="13"/>
        <v>7413847.82</v>
      </c>
      <c r="F78" s="78">
        <f t="shared" si="13"/>
        <v>10818396.18</v>
      </c>
      <c r="G78" s="78">
        <f t="shared" si="13"/>
        <v>6423948.53</v>
      </c>
      <c r="H78" s="78">
        <f t="shared" si="13"/>
        <v>3047253.65</v>
      </c>
      <c r="I78" s="78">
        <f t="shared" si="13"/>
        <v>0</v>
      </c>
      <c r="J78" s="78">
        <f t="shared" si="13"/>
        <v>1319655</v>
      </c>
      <c r="K78" s="78">
        <f t="shared" si="13"/>
        <v>27539</v>
      </c>
      <c r="L78" s="78">
        <f t="shared" si="13"/>
        <v>5048000</v>
      </c>
      <c r="M78" s="78"/>
    </row>
    <row r="79" spans="1:13" ht="76.5" customHeight="1" thickTop="1">
      <c r="A79" s="111">
        <v>60013</v>
      </c>
      <c r="B79" s="112" t="s">
        <v>105</v>
      </c>
      <c r="C79" s="113" t="s">
        <v>32</v>
      </c>
      <c r="D79" s="114">
        <f>E79+F79+L79</f>
        <v>542742</v>
      </c>
      <c r="E79" s="114">
        <v>92742</v>
      </c>
      <c r="F79" s="114">
        <v>450000</v>
      </c>
      <c r="G79" s="114">
        <v>450000</v>
      </c>
      <c r="H79" s="115"/>
      <c r="I79" s="114"/>
      <c r="J79" s="114"/>
      <c r="K79" s="114"/>
      <c r="L79" s="114"/>
      <c r="M79" s="89"/>
    </row>
    <row r="80" spans="1:13" ht="21" customHeight="1">
      <c r="A80" s="11" t="s">
        <v>0</v>
      </c>
      <c r="B80" s="147" t="s">
        <v>9</v>
      </c>
      <c r="C80" s="143" t="s">
        <v>1</v>
      </c>
      <c r="D80" s="144" t="s">
        <v>2</v>
      </c>
      <c r="E80" s="144" t="s">
        <v>51</v>
      </c>
      <c r="F80" s="144" t="s">
        <v>52</v>
      </c>
      <c r="G80" s="144" t="s">
        <v>3</v>
      </c>
      <c r="H80" s="144"/>
      <c r="I80" s="144"/>
      <c r="J80" s="144"/>
      <c r="K80" s="144"/>
      <c r="L80" s="144"/>
      <c r="M80" s="144"/>
    </row>
    <row r="81" spans="1:13" ht="47.25" customHeight="1">
      <c r="A81" s="11" t="s">
        <v>8</v>
      </c>
      <c r="B81" s="147"/>
      <c r="C81" s="143"/>
      <c r="D81" s="144"/>
      <c r="E81" s="144"/>
      <c r="F81" s="144"/>
      <c r="G81" s="88" t="s">
        <v>10</v>
      </c>
      <c r="H81" s="54" t="s">
        <v>13</v>
      </c>
      <c r="I81" s="88" t="s">
        <v>16</v>
      </c>
      <c r="J81" s="88" t="s">
        <v>40</v>
      </c>
      <c r="K81" s="88" t="s">
        <v>17</v>
      </c>
      <c r="L81" s="88" t="s">
        <v>15</v>
      </c>
      <c r="M81" s="88" t="s">
        <v>12</v>
      </c>
    </row>
    <row r="82" spans="1:13" ht="109.5" customHeight="1">
      <c r="A82" s="33">
        <v>60013</v>
      </c>
      <c r="B82" s="128" t="s">
        <v>35</v>
      </c>
      <c r="C82" s="116" t="s">
        <v>49</v>
      </c>
      <c r="D82" s="53">
        <f>E82+F82+L82</f>
        <v>1228351</v>
      </c>
      <c r="E82" s="74">
        <v>80786</v>
      </c>
      <c r="F82" s="74">
        <v>892894</v>
      </c>
      <c r="G82" s="74">
        <v>892894</v>
      </c>
      <c r="H82" s="74"/>
      <c r="I82" s="74"/>
      <c r="J82" s="74"/>
      <c r="K82" s="74"/>
      <c r="L82" s="74">
        <v>254671</v>
      </c>
      <c r="M82" s="53"/>
    </row>
    <row r="83" spans="1:13" ht="36.75" customHeight="1">
      <c r="A83" s="29">
        <v>60014</v>
      </c>
      <c r="B83" s="118" t="s">
        <v>97</v>
      </c>
      <c r="C83" s="119">
        <v>2020</v>
      </c>
      <c r="D83" s="53">
        <v>35000</v>
      </c>
      <c r="E83" s="74"/>
      <c r="F83" s="74">
        <v>35000</v>
      </c>
      <c r="G83" s="74">
        <v>35000</v>
      </c>
      <c r="H83" s="74"/>
      <c r="I83" s="51"/>
      <c r="J83" s="51"/>
      <c r="K83" s="51"/>
      <c r="L83" s="51"/>
      <c r="M83" s="120"/>
    </row>
    <row r="84" spans="1:13" ht="27" customHeight="1">
      <c r="A84" s="29">
        <v>75412</v>
      </c>
      <c r="B84" s="118" t="s">
        <v>118</v>
      </c>
      <c r="C84" s="119">
        <v>2020</v>
      </c>
      <c r="D84" s="53">
        <v>50000</v>
      </c>
      <c r="E84" s="74"/>
      <c r="F84" s="74">
        <v>50000</v>
      </c>
      <c r="G84" s="74">
        <v>50000</v>
      </c>
      <c r="H84" s="74"/>
      <c r="I84" s="51"/>
      <c r="J84" s="51"/>
      <c r="K84" s="51"/>
      <c r="L84" s="51"/>
      <c r="M84" s="120"/>
    </row>
    <row r="85" spans="1:13" ht="28.5" customHeight="1">
      <c r="A85" s="132" t="s">
        <v>76</v>
      </c>
      <c r="B85" s="133" t="s">
        <v>98</v>
      </c>
      <c r="C85" s="134" t="s">
        <v>66</v>
      </c>
      <c r="D85" s="135">
        <v>10000</v>
      </c>
      <c r="E85" s="136"/>
      <c r="F85" s="117">
        <v>10000</v>
      </c>
      <c r="G85" s="117">
        <v>10000</v>
      </c>
      <c r="H85" s="117"/>
      <c r="I85" s="117"/>
      <c r="J85" s="117"/>
      <c r="K85" s="117"/>
      <c r="L85" s="117"/>
      <c r="M85" s="79"/>
    </row>
    <row r="86" spans="1:13" ht="21" customHeight="1">
      <c r="A86" s="32">
        <v>40095</v>
      </c>
      <c r="B86" s="129" t="s">
        <v>43</v>
      </c>
      <c r="C86" s="116" t="s">
        <v>66</v>
      </c>
      <c r="D86" s="53">
        <f>E86+F86+L86</f>
        <v>15000</v>
      </c>
      <c r="E86" s="121"/>
      <c r="F86" s="121">
        <v>15000</v>
      </c>
      <c r="G86" s="121">
        <v>15000</v>
      </c>
      <c r="H86" s="121"/>
      <c r="I86" s="121"/>
      <c r="J86" s="121"/>
      <c r="K86" s="121"/>
      <c r="L86" s="121"/>
      <c r="M86" s="53"/>
    </row>
    <row r="87" spans="1:13" ht="19.5" customHeight="1">
      <c r="A87" s="32">
        <v>90005</v>
      </c>
      <c r="B87" s="110" t="s">
        <v>75</v>
      </c>
      <c r="C87" s="37" t="s">
        <v>66</v>
      </c>
      <c r="D87" s="53">
        <v>15000</v>
      </c>
      <c r="E87" s="74"/>
      <c r="F87" s="121">
        <v>15000</v>
      </c>
      <c r="G87" s="121">
        <v>15000</v>
      </c>
      <c r="H87" s="121"/>
      <c r="I87" s="121"/>
      <c r="J87" s="121"/>
      <c r="K87" s="121"/>
      <c r="L87" s="121"/>
      <c r="M87" s="53"/>
    </row>
    <row r="88" spans="1:13" ht="21.75" customHeight="1" thickBot="1">
      <c r="A88" s="108">
        <v>90001</v>
      </c>
      <c r="B88" s="109" t="s">
        <v>42</v>
      </c>
      <c r="C88" s="122" t="s">
        <v>66</v>
      </c>
      <c r="D88" s="107">
        <v>15000</v>
      </c>
      <c r="E88" s="123"/>
      <c r="F88" s="123">
        <v>15000</v>
      </c>
      <c r="G88" s="123">
        <v>15000</v>
      </c>
      <c r="H88" s="123"/>
      <c r="I88" s="123"/>
      <c r="J88" s="123"/>
      <c r="K88" s="123"/>
      <c r="L88" s="123"/>
      <c r="M88" s="107"/>
    </row>
    <row r="89" spans="1:13" ht="19.5" customHeight="1" thickBot="1" thickTop="1">
      <c r="A89" s="47"/>
      <c r="B89" s="92" t="s">
        <v>36</v>
      </c>
      <c r="C89" s="45"/>
      <c r="D89" s="83">
        <f aca="true" t="shared" si="14" ref="D89:L89">SUM(D79:D88)</f>
        <v>1911093</v>
      </c>
      <c r="E89" s="83">
        <f t="shared" si="14"/>
        <v>173528</v>
      </c>
      <c r="F89" s="83">
        <f t="shared" si="14"/>
        <v>1482894</v>
      </c>
      <c r="G89" s="83">
        <f t="shared" si="14"/>
        <v>1482894</v>
      </c>
      <c r="H89" s="83">
        <f t="shared" si="14"/>
        <v>0</v>
      </c>
      <c r="I89" s="83">
        <f t="shared" si="14"/>
        <v>0</v>
      </c>
      <c r="J89" s="83">
        <f t="shared" si="14"/>
        <v>0</v>
      </c>
      <c r="K89" s="83">
        <f t="shared" si="14"/>
        <v>0</v>
      </c>
      <c r="L89" s="83">
        <f t="shared" si="14"/>
        <v>254671</v>
      </c>
      <c r="M89" s="82"/>
    </row>
    <row r="90" spans="1:13" ht="25.5" customHeight="1" thickBot="1" thickTop="1">
      <c r="A90" s="36">
        <v>85111</v>
      </c>
      <c r="B90" s="91" t="s">
        <v>37</v>
      </c>
      <c r="C90" s="23" t="s">
        <v>32</v>
      </c>
      <c r="D90" s="53">
        <f>E90+F90+L90</f>
        <v>222000</v>
      </c>
      <c r="E90" s="80">
        <v>98000</v>
      </c>
      <c r="F90" s="80">
        <v>66000</v>
      </c>
      <c r="G90" s="80">
        <v>66000</v>
      </c>
      <c r="H90" s="80"/>
      <c r="I90" s="81"/>
      <c r="J90" s="81"/>
      <c r="K90" s="81"/>
      <c r="L90" s="81">
        <v>58000</v>
      </c>
      <c r="M90" s="81"/>
    </row>
    <row r="91" spans="1:14" ht="23.25" customHeight="1" thickBot="1" thickTop="1">
      <c r="A91" s="24"/>
      <c r="B91" s="145" t="s">
        <v>19</v>
      </c>
      <c r="C91" s="146"/>
      <c r="D91" s="83">
        <f aca="true" t="shared" si="15" ref="D91:L91">D78+D89+D90</f>
        <v>25413337</v>
      </c>
      <c r="E91" s="83">
        <f t="shared" si="15"/>
        <v>7685375.82</v>
      </c>
      <c r="F91" s="83">
        <f t="shared" si="15"/>
        <v>12367290.18</v>
      </c>
      <c r="G91" s="83">
        <f t="shared" si="15"/>
        <v>7972842.53</v>
      </c>
      <c r="H91" s="83">
        <f t="shared" si="15"/>
        <v>3047253.65</v>
      </c>
      <c r="I91" s="83">
        <f t="shared" si="15"/>
        <v>0</v>
      </c>
      <c r="J91" s="83">
        <f t="shared" si="15"/>
        <v>1319655</v>
      </c>
      <c r="K91" s="83">
        <f t="shared" si="15"/>
        <v>27539</v>
      </c>
      <c r="L91" s="83">
        <f t="shared" si="15"/>
        <v>5360671</v>
      </c>
      <c r="M91" s="84"/>
      <c r="N91" s="4"/>
    </row>
    <row r="92" spans="1:13" ht="13.5" thickTop="1">
      <c r="A92" s="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2.75">
      <c r="A93" s="5"/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2.75">
      <c r="A94" s="5"/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2.75">
      <c r="A95" s="5"/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2.75">
      <c r="A96" s="5"/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2.75">
      <c r="A97" s="5"/>
      <c r="B97" s="27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8"/>
      <c r="E111" s="5"/>
      <c r="F111" s="5"/>
      <c r="G111" s="5"/>
      <c r="H111" s="5"/>
      <c r="I111" s="5"/>
      <c r="J111" s="5"/>
      <c r="K111" s="5"/>
      <c r="L111" s="5"/>
      <c r="M111" s="5"/>
    </row>
    <row r="112" spans="3:13" ht="12.75">
      <c r="C112" s="8"/>
      <c r="E112" s="5"/>
      <c r="F112" s="5"/>
      <c r="G112" s="5"/>
      <c r="H112" s="5"/>
      <c r="I112" s="5"/>
      <c r="J112" s="5"/>
      <c r="K112" s="5"/>
      <c r="L112" s="5"/>
      <c r="M112" s="5"/>
    </row>
    <row r="113" spans="3:13" ht="12.75">
      <c r="C113" s="8"/>
      <c r="E113" s="5"/>
      <c r="F113" s="5"/>
      <c r="G113" s="5"/>
      <c r="H113" s="5"/>
      <c r="I113" s="5"/>
      <c r="J113" s="5"/>
      <c r="K113" s="5"/>
      <c r="L113" s="5"/>
      <c r="M113" s="5"/>
    </row>
    <row r="114" spans="3:13" ht="12.75">
      <c r="C114" s="8"/>
      <c r="E114" s="5"/>
      <c r="F114" s="5"/>
      <c r="G114" s="5"/>
      <c r="H114" s="5"/>
      <c r="I114" s="5"/>
      <c r="J114" s="5"/>
      <c r="K114" s="5"/>
      <c r="L114" s="5"/>
      <c r="M114" s="5"/>
    </row>
    <row r="115" spans="3:13" ht="12.75">
      <c r="C115" s="8"/>
      <c r="E115" s="5"/>
      <c r="F115" s="5"/>
      <c r="G115" s="5"/>
      <c r="H115" s="5"/>
      <c r="I115" s="5"/>
      <c r="J115" s="5"/>
      <c r="K115" s="5"/>
      <c r="L115" s="5"/>
      <c r="M115" s="5"/>
    </row>
    <row r="116" spans="3:13" ht="12.75">
      <c r="C116" s="8"/>
      <c r="E116" s="5"/>
      <c r="F116" s="5"/>
      <c r="G116" s="5"/>
      <c r="H116" s="5"/>
      <c r="I116" s="5"/>
      <c r="J116" s="5"/>
      <c r="K116" s="5"/>
      <c r="L116" s="5"/>
      <c r="M116" s="5"/>
    </row>
    <row r="117" spans="3:13" ht="12.75">
      <c r="C117" s="8"/>
      <c r="E117" s="5"/>
      <c r="F117" s="5"/>
      <c r="G117" s="5"/>
      <c r="H117" s="5"/>
      <c r="I117" s="5"/>
      <c r="J117" s="5"/>
      <c r="K117" s="5"/>
      <c r="L117" s="5"/>
      <c r="M117" s="5"/>
    </row>
    <row r="118" spans="3:13" ht="12.75">
      <c r="C118" s="8"/>
      <c r="E118" s="5"/>
      <c r="F118" s="5"/>
      <c r="G118" s="5"/>
      <c r="H118" s="5"/>
      <c r="I118" s="5"/>
      <c r="J118" s="5"/>
      <c r="K118" s="5"/>
      <c r="L118" s="5"/>
      <c r="M118" s="5"/>
    </row>
    <row r="119" spans="3:13" ht="12.75">
      <c r="C119" s="8"/>
      <c r="E119" s="5"/>
      <c r="F119" s="5"/>
      <c r="G119" s="5"/>
      <c r="H119" s="5"/>
      <c r="I119" s="5"/>
      <c r="J119" s="5"/>
      <c r="K119" s="5"/>
      <c r="L119" s="5"/>
      <c r="M119" s="5"/>
    </row>
    <row r="120" spans="3:13" ht="12.75">
      <c r="C120" s="8"/>
      <c r="E120" s="5"/>
      <c r="F120" s="5"/>
      <c r="G120" s="5"/>
      <c r="H120" s="5"/>
      <c r="I120" s="5"/>
      <c r="J120" s="5"/>
      <c r="K120" s="5"/>
      <c r="L120" s="5"/>
      <c r="M120" s="5"/>
    </row>
    <row r="121" spans="3:13" ht="12.75">
      <c r="C121" s="8"/>
      <c r="E121" s="5"/>
      <c r="F121" s="5"/>
      <c r="G121" s="5"/>
      <c r="H121" s="5"/>
      <c r="I121" s="5"/>
      <c r="J121" s="5"/>
      <c r="K121" s="5"/>
      <c r="L121" s="5"/>
      <c r="M121" s="5"/>
    </row>
    <row r="122" spans="3:13" ht="12.75">
      <c r="C122" s="8"/>
      <c r="E122" s="5"/>
      <c r="F122" s="5"/>
      <c r="G122" s="5"/>
      <c r="H122" s="5"/>
      <c r="I122" s="5"/>
      <c r="J122" s="5"/>
      <c r="K122" s="5"/>
      <c r="L122" s="5"/>
      <c r="M122" s="5"/>
    </row>
    <row r="123" spans="3:13" ht="12.75">
      <c r="C123" s="8"/>
      <c r="E123" s="5"/>
      <c r="F123" s="5"/>
      <c r="G123" s="5"/>
      <c r="H123" s="5"/>
      <c r="I123" s="5"/>
      <c r="J123" s="5"/>
      <c r="K123" s="5"/>
      <c r="L123" s="5"/>
      <c r="M123" s="5"/>
    </row>
    <row r="124" spans="3:13" ht="12.75">
      <c r="C124" s="8"/>
      <c r="E124" s="5"/>
      <c r="F124" s="5"/>
      <c r="G124" s="5"/>
      <c r="H124" s="5"/>
      <c r="I124" s="5"/>
      <c r="J124" s="5"/>
      <c r="K124" s="5"/>
      <c r="L124" s="5"/>
      <c r="M124" s="5"/>
    </row>
  </sheetData>
  <sheetProtection/>
  <mergeCells count="32">
    <mergeCell ref="A6:M6"/>
    <mergeCell ref="F8:F9"/>
    <mergeCell ref="E8:E9"/>
    <mergeCell ref="B8:B9"/>
    <mergeCell ref="C8:C9"/>
    <mergeCell ref="G80:M80"/>
    <mergeCell ref="D8:D9"/>
    <mergeCell ref="G8:M8"/>
    <mergeCell ref="G40:M40"/>
    <mergeCell ref="F63:F64"/>
    <mergeCell ref="G63:M63"/>
    <mergeCell ref="B80:B81"/>
    <mergeCell ref="C80:C81"/>
    <mergeCell ref="D80:D81"/>
    <mergeCell ref="E80:E81"/>
    <mergeCell ref="F80:F81"/>
    <mergeCell ref="B91:C91"/>
    <mergeCell ref="B40:B41"/>
    <mergeCell ref="C40:C41"/>
    <mergeCell ref="D40:D41"/>
    <mergeCell ref="E40:E41"/>
    <mergeCell ref="F40:F41"/>
    <mergeCell ref="B63:B64"/>
    <mergeCell ref="C63:C64"/>
    <mergeCell ref="D63:D64"/>
    <mergeCell ref="E63:E64"/>
    <mergeCell ref="B20:B21"/>
    <mergeCell ref="C20:C21"/>
    <mergeCell ref="D20:D21"/>
    <mergeCell ref="E20:E21"/>
    <mergeCell ref="F20:F21"/>
    <mergeCell ref="G20:M20"/>
  </mergeCells>
  <printOptions/>
  <pageMargins left="0.09066666666666667" right="0" top="0.5905511811023623" bottom="0.3937007874015748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M20" sqref="M20:R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Hanna Jesionowska</cp:lastModifiedBy>
  <cp:lastPrinted>2020-07-10T09:06:09Z</cp:lastPrinted>
  <dcterms:created xsi:type="dcterms:W3CDTF">2006-11-08T10:59:38Z</dcterms:created>
  <dcterms:modified xsi:type="dcterms:W3CDTF">2020-07-10T09:07:05Z</dcterms:modified>
  <cp:category/>
  <cp:version/>
  <cp:contentType/>
  <cp:contentStatus/>
</cp:coreProperties>
</file>