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1"/>
  </bookViews>
  <sheets>
    <sheet name="Instrukcja" sheetId="1" r:id="rId1"/>
    <sheet name="Bilans jed. budż. i sam. zak. b" sheetId="2" r:id="rId2"/>
    <sheet name="Rachunek Zysków i Strat" sheetId="3" r:id="rId3"/>
    <sheet name="Zestawienie zmian funduszu" sheetId="4" r:id="rId4"/>
  </sheets>
  <definedNames/>
  <calcPr fullCalcOnLoad="1"/>
</workbook>
</file>

<file path=xl/comments2.xml><?xml version="1.0" encoding="utf-8"?>
<comments xmlns="http://schemas.openxmlformats.org/spreadsheetml/2006/main">
  <authors>
    <author>Piotr Wieczorek</author>
  </authors>
  <commentList>
    <comment ref="B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020-71</t>
        </r>
      </text>
    </comment>
    <comment ref="B1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 (analityka: grunty)</t>
        </r>
      </text>
    </comment>
    <comment ref="B1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011-071 (z odpowiedniej analityki)</t>
        </r>
      </text>
    </comment>
    <comment ref="B1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011-071 (z odpowiedniej analityki)</t>
        </r>
      </text>
    </comment>
    <comment ref="B15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011-071 (z odpowiedniej analityki)</t>
        </r>
      </text>
    </comment>
    <comment ref="B1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011-071 (z odpowiedniej analityki)
oraz 
017-077
oraz 016</t>
        </r>
      </text>
    </comment>
    <comment ref="B1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080</t>
        </r>
      </text>
    </comment>
    <comment ref="B1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odpowiednie konto zespołu "2"</t>
        </r>
      </text>
    </comment>
    <comment ref="B1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226</t>
        </r>
      </text>
    </comment>
    <comment ref="B2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030-073 (odpowiednia analityka)</t>
        </r>
      </text>
    </comment>
    <comment ref="B2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030-073 (odpowiednia analityka)</t>
        </r>
      </text>
    </comment>
    <comment ref="B2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030-073 (odpowiednia analityka)</t>
        </r>
      </text>
    </comment>
    <comment ref="B2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015</t>
        </r>
      </text>
    </comment>
    <comment ref="B2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310 + - 340 (odpowiednia analityka)</t>
        </r>
      </text>
    </comment>
    <comment ref="B2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600 (odpowiednia analityka) + - 620</t>
        </r>
      </text>
    </comment>
    <comment ref="B2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600 (odpowiednia analityka) + - 620</t>
        </r>
      </text>
    </comment>
    <comment ref="B3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330 + - 340 (odpowiednia analityka)</t>
        </r>
      </text>
    </comment>
    <comment ref="B3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201 w samorządowych zakładach budżetowych,
221 w jednostkach budżetowych - 290</t>
        </r>
      </text>
    </comment>
    <comment ref="B3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225 (nie możliwości dokonania odpisu aktualizującego należność od budżetów)</t>
        </r>
      </text>
    </comment>
    <comment ref="B3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229 i 234</t>
        </r>
      </text>
    </comment>
    <comment ref="B35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221 i 240 - 290</t>
        </r>
      </text>
    </comment>
    <comment ref="B3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222, 223, 227, 228</t>
        </r>
      </text>
    </comment>
    <comment ref="B3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101</t>
        </r>
      </text>
    </comment>
    <comment ref="B3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130, 131, 132, 135, 137, 138, 139</t>
        </r>
      </text>
    </comment>
    <comment ref="B4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136</t>
        </r>
      </text>
    </comment>
    <comment ref="B4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140 (odpowiednia analityka) i 141</t>
        </r>
      </text>
    </comment>
    <comment ref="B4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140 (odpowiednia analityka)</t>
        </r>
      </text>
    </comment>
    <comment ref="B4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640</t>
        </r>
      </text>
    </comment>
    <comment ref="G1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820</t>
        </r>
      </text>
    </comment>
    <comment ref="G1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855</t>
        </r>
      </text>
    </comment>
    <comment ref="G1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853</t>
        </r>
      </text>
    </comment>
    <comment ref="G1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201</t>
        </r>
      </text>
    </comment>
    <comment ref="G1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225</t>
        </r>
      </text>
    </comment>
    <comment ref="G2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229 i 234</t>
        </r>
      </text>
    </comment>
    <comment ref="G2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231</t>
        </r>
      </text>
    </comment>
    <comment ref="G2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odpowiednie konta zespołu 2</t>
        </r>
      </text>
    </comment>
    <comment ref="G2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240 (odowiednia analityka)</t>
        </r>
      </text>
    </comment>
    <comment ref="G2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222, 223, 224, 227, 228, 230</t>
        </r>
      </text>
    </comment>
    <comment ref="A1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zmiana nazwy - było Inwestycje (środki trwałe w budowie)</t>
        </r>
      </text>
    </comment>
    <comment ref="A1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"Środki trwałe przekazane na poczet inwestycji"</t>
        </r>
      </text>
    </comment>
    <comment ref="A3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Środki obrotowe</t>
        </r>
      </text>
    </comment>
    <comment ref="A4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IV. Krótkoterminowe papiery wartościowe</t>
        </r>
      </text>
    </comment>
    <comment ref="A4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V. Rozliczenia międzyokresowe</t>
        </r>
      </text>
    </comment>
    <comment ref="A45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zlikwidowano C.Inne aktywa
dotyczy CRM kosztów </t>
        </r>
      </text>
    </comment>
    <comment ref="A4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C.Inne aktywa</t>
        </r>
      </text>
    </comment>
    <comment ref="E15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C. Zobowiązania długoterminowe</t>
        </r>
      </text>
    </comment>
    <comment ref="E1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w tej pozycji było D. Zobowiązania krótkoterminowe</t>
        </r>
      </text>
    </comment>
    <comment ref="E3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zlikwidowano F. Inne pasywa</t>
        </r>
      </text>
    </comment>
    <comment ref="G1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Odpowiednie konto dotyczące np. spłat rat leasingowych</t>
        </r>
      </text>
    </comment>
    <comment ref="G2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640 (odpowiednia analityka)</t>
        </r>
      </text>
    </comment>
    <comment ref="G2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851</t>
        </r>
      </text>
    </comment>
    <comment ref="G3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840</t>
        </r>
      </text>
    </comment>
    <comment ref="G3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640 (odpowiednia analityka)</t>
        </r>
      </text>
    </comment>
  </commentList>
</comments>
</file>

<file path=xl/comments3.xml><?xml version="1.0" encoding="utf-8"?>
<comments xmlns="http://schemas.openxmlformats.org/spreadsheetml/2006/main">
  <authors>
    <author>Piotr Wieczorek</author>
  </authors>
  <commentList>
    <comment ref="C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700</t>
        </r>
      </text>
    </comment>
    <comment ref="C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490</t>
        </r>
      </text>
    </comment>
    <comment ref="C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700</t>
        </r>
      </text>
    </comment>
    <comment ref="C1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730 i 760 (odpowiednia analityka)</t>
        </r>
      </text>
    </comment>
    <comment ref="C1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720</t>
        </r>
      </text>
    </comment>
    <comment ref="C1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400</t>
        </r>
      </text>
    </comment>
    <comment ref="C15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401</t>
        </r>
      </text>
    </comment>
    <comment ref="C1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402</t>
        </r>
      </text>
    </comment>
    <comment ref="C1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403</t>
        </r>
      </text>
    </comment>
    <comment ref="C1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404</t>
        </r>
      </text>
    </comment>
    <comment ref="C1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405</t>
        </r>
      </text>
    </comment>
    <comment ref="C2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409</t>
        </r>
      </text>
    </comment>
    <comment ref="C2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730 i 760 (odpowiednia analityka)</t>
        </r>
      </text>
    </comment>
    <comment ref="C2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W planie kont z rozporządzenia nie przewidziano stosownego konta, zatem należy wykazać zgodnie z ZPK</t>
        </r>
      </text>
    </comment>
    <comment ref="C2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j.w.</t>
        </r>
      </text>
    </comment>
    <comment ref="C2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760-761</t>
        </r>
      </text>
    </comment>
    <comment ref="C2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760 Dotacje celowe na bieżącą działalność (dotyczy samorządowych zakładów budżetowych)</t>
        </r>
      </text>
    </comment>
    <comment ref="C2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760 (odpowiednia analityka)</t>
        </r>
      </text>
    </comment>
    <comment ref="C3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761 (z wyłączeniem kosztów związanych ze zbyciem niefinansowych aktywów trwałych)</t>
        </r>
      </text>
    </comment>
    <comment ref="C3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750 (odpowiednia analityka) dotyczy jednostek obsługujących organy wykonawcze</t>
        </r>
      </text>
    </comment>
    <comment ref="C35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750 (odpowiednia analityka)</t>
        </r>
      </text>
    </comment>
    <comment ref="C3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750 (odpowiednia analityka)</t>
        </r>
      </text>
    </comment>
    <comment ref="C3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751 (odpowiednia analityka)</t>
        </r>
      </text>
    </comment>
    <comment ref="C3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751 (odpowiednia analityka)</t>
        </r>
      </text>
    </comment>
    <comment ref="C4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870 (odpowiednia analityka)</t>
        </r>
      </text>
    </comment>
    <comment ref="C4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870 (odpowiednia analityak)</t>
        </r>
      </text>
    </comment>
    <comment ref="A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Przychody netto ze sprzedaży i zrównane z nimi, w tym:</t>
        </r>
      </text>
    </comment>
    <comment ref="A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tutaj było 1. w tym: dotacje zaliczane do przychodów (podmiotowe, przedmiotowe, na pierwsze wyposażenie w środki obrotowe)</t>
        </r>
      </text>
    </comment>
    <comment ref="A2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"...ze sprzedaży"</t>
        </r>
      </text>
    </comment>
    <comment ref="C3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740 (odpowiednia analityka)</t>
        </r>
      </text>
    </comment>
  </commentList>
</comments>
</file>

<file path=xl/comments4.xml><?xml version="1.0" encoding="utf-8"?>
<comments xmlns="http://schemas.openxmlformats.org/spreadsheetml/2006/main">
  <authors>
    <author>Piotr Wieczorek</author>
  </authors>
  <commentList>
    <comment ref="C8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860 (odpowiednia analityka)</t>
        </r>
      </text>
    </comment>
    <comment ref="C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223, 228, 227</t>
        </r>
      </text>
    </comment>
    <comment ref="C1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224</t>
        </r>
      </text>
    </comment>
    <comment ref="C1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740, 810</t>
        </r>
      </text>
    </comment>
    <comment ref="C1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</t>
        </r>
      </text>
    </comment>
    <comment ref="C1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 i 080</t>
        </r>
      </text>
    </comment>
    <comment ref="C1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011, 020, 016, 017, 030, 080</t>
        </r>
      </text>
    </comment>
    <comment ref="C15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odpowiednie konta zespołu 0 i 3</t>
        </r>
      </text>
    </comment>
    <comment ref="C16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nie ma możliwości wypełniania w aktualnym stanie prawnym</t>
        </r>
      </text>
    </comment>
    <comment ref="C17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niewykazane w wierszach 1.4.-1.9.</t>
        </r>
      </text>
    </comment>
    <comment ref="C19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860</t>
        </r>
      </text>
    </comment>
    <comment ref="C2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222</t>
        </r>
      </text>
    </comment>
    <comment ref="C21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820</t>
        </r>
      </text>
    </comment>
    <comment ref="C22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740, 810</t>
        </r>
      </text>
    </comment>
    <comment ref="C23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ujemne różnice po aktualizacji</t>
        </r>
      </text>
    </comment>
    <comment ref="C24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011, 080</t>
        </r>
      </text>
    </comment>
    <comment ref="C25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odpowiednie konta zespołu 2</t>
        </r>
      </text>
    </comment>
    <comment ref="C26" authorId="0">
      <text>
        <r>
          <rPr>
            <b/>
            <sz val="9"/>
            <rFont val="Tahoma"/>
            <family val="0"/>
          </rPr>
          <t>Ewa::</t>
        </r>
        <r>
          <rPr>
            <sz val="9"/>
            <rFont val="Tahoma"/>
            <family val="0"/>
          </rPr>
          <t xml:space="preserve">
310</t>
        </r>
      </text>
    </comment>
    <comment ref="C27" authorId="0">
      <text>
        <r>
          <rPr>
            <b/>
            <sz val="9"/>
            <rFont val="Tahoma"/>
            <family val="0"/>
          </rPr>
          <t>Ewa::</t>
        </r>
        <r>
          <rPr>
            <sz val="9"/>
            <rFont val="Tahoma"/>
            <family val="0"/>
          </rPr>
          <t xml:space="preserve">
inne nie wymienione w wierszu 2.1. - 2.8.</t>
        </r>
      </text>
    </comment>
    <comment ref="A10" authorId="0">
      <text>
        <r>
          <rPr>
            <b/>
            <sz val="9"/>
            <rFont val="Tahoma"/>
            <family val="0"/>
          </rPr>
          <t>Ewa:</t>
        </r>
        <r>
          <rPr>
            <sz val="9"/>
            <rFont val="Tahoma"/>
            <family val="0"/>
          </rPr>
          <t xml:space="preserve">
było Zrealizowane płatności ze środków europejskich na rzecz jednostki budżetowej</t>
        </r>
      </text>
    </comment>
    <comment ref="A32" authorId="0">
      <text>
        <r>
          <rPr>
            <b/>
            <sz val="9"/>
            <rFont val="Tahoma"/>
            <family val="0"/>
          </rPr>
          <t>Ewa::</t>
        </r>
        <r>
          <rPr>
            <sz val="9"/>
            <rFont val="Tahoma"/>
            <family val="0"/>
          </rPr>
          <t xml:space="preserve">
usunięto słowo "samorządowych"</t>
        </r>
      </text>
    </comment>
  </commentList>
</comments>
</file>

<file path=xl/sharedStrings.xml><?xml version="1.0" encoding="utf-8"?>
<sst xmlns="http://schemas.openxmlformats.org/spreadsheetml/2006/main" count="175" uniqueCount="162">
  <si>
    <t>AKTYWA</t>
  </si>
  <si>
    <t>Stan na początek roku</t>
  </si>
  <si>
    <t>Stan na koniec roku</t>
  </si>
  <si>
    <t>PASYWA</t>
  </si>
  <si>
    <t>Nazwa i adres                                          jednostki sprawozdawczej</t>
  </si>
  <si>
    <t>Adresat</t>
  </si>
  <si>
    <t>A. Aktywa trwałe</t>
  </si>
  <si>
    <t>I. Wartości niematerialne i prawne</t>
  </si>
  <si>
    <t>II. Rzeczowe aktywa trwałe</t>
  </si>
  <si>
    <t>1. Środki trwałe</t>
  </si>
  <si>
    <t>1.1. Grunty</t>
  </si>
  <si>
    <t>1.3. Urządzenia techniczne i maszyny</t>
  </si>
  <si>
    <t>1.4. Środki transportu</t>
  </si>
  <si>
    <t>1.5. Inne środki trwałe</t>
  </si>
  <si>
    <t>III. Należności długoterminowe</t>
  </si>
  <si>
    <t>IV. Długoterminowe aktywa finansowe</t>
  </si>
  <si>
    <t>V. Wartość mienia zlikwidowanych jednostek</t>
  </si>
  <si>
    <t>B. Aktywa obrotowe</t>
  </si>
  <si>
    <t>I. Zapasy</t>
  </si>
  <si>
    <t>II. Należności krótkoterminowe</t>
  </si>
  <si>
    <t>Suma aktywów</t>
  </si>
  <si>
    <t>A. Fundusz</t>
  </si>
  <si>
    <t>I. Fundusz jednostki</t>
  </si>
  <si>
    <t>Suma pasywów</t>
  </si>
  <si>
    <t>(główny księgowy)</t>
  </si>
  <si>
    <t>(rok, miesiąc, dzień)</t>
  </si>
  <si>
    <t>(kierownik jednostki)</t>
  </si>
  <si>
    <t>Nazwa i adres jednostki sprawozdawczej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</si>
  <si>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</si>
  <si>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</si>
  <si>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</si>
  <si>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</si>
  <si>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</si>
  <si>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</si>
  <si>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</si>
  <si>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</si>
  <si>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</si>
  <si>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</si>
  <si>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</si>
  <si>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</si>
  <si>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</si>
  <si>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</si>
  <si>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</si>
  <si>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</si>
  <si>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</si>
  <si>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</si>
  <si>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</si>
  <si>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</si>
  <si>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</si>
  <si>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</si>
  <si>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</si>
  <si>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</si>
  <si>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 xml:space="preserve">III. Inne </t>
  </si>
  <si>
    <t>H. Koszty finansowe</t>
  </si>
  <si>
    <t>I. Odsetki</t>
  </si>
  <si>
    <t>II. Inne</t>
  </si>
  <si>
    <t>Stan na koniec roku poprzedniego</t>
  </si>
  <si>
    <t>Stan na koniec roku bieżącego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</si>
  <si>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</si>
  <si>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</si>
  <si>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</si>
  <si>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</si>
  <si>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1.4. Środki na inwestycje</t>
  </si>
  <si>
    <t>1.8. Aktywa otrzymane w ramach centralnego zaopatrzenia</t>
  </si>
  <si>
    <t>1.9. Pozostałe odpisy z wyniku finansowego za rok bieżący</t>
  </si>
  <si>
    <t>1.10. Inne zwiększenia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</si>
  <si>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</si>
  <si>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</si>
  <si>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</si>
  <si>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</si>
  <si>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</si>
  <si>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</si>
  <si>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</si>
  <si>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</si>
  <si>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2. strata netto (-)</t>
  </si>
  <si>
    <t>1. zysk netto (+)</t>
  </si>
  <si>
    <t>Zestawienie zmian w funduszu jednostki</t>
  </si>
  <si>
    <t>Stan na     koniec roku</t>
  </si>
  <si>
    <t>Symbole kont, które powinny być wykazane w poszczególnych rubrykach znajdują się w komentarzach poszczególnych komórek. Wystarczy najechać myszką na rubrykę, a pojawi się "dymek" z kontem (należy zwrócić uwagę, że w arkuszu autor stosuje symbole kont z rozporządzenia, co nie oznacza, że wszystkie konta z "dymków" muszą być wykorzystywane w jednostce)</t>
  </si>
  <si>
    <t>Na dole ekranu znajdują się zakładki, dzięki którym można przejść do odpowiedniego formularza</t>
  </si>
  <si>
    <t>Wypełniamy tylko pola w kolorze tej komórki (pozostałe wypełnią się automatycznie)</t>
  </si>
  <si>
    <t>1.2. Budynki, lokale i obiekty inżynierii lądowej i wodnej</t>
  </si>
  <si>
    <t>2. Środki trwałe w budowie (inwestycje)</t>
  </si>
  <si>
    <t>3. Zaliczki na środki trwałe w budowie (inwestycje)</t>
  </si>
  <si>
    <t>III. Krótkoterminowe aktywa finansowe</t>
  </si>
  <si>
    <t>5. Akcje i udziały</t>
  </si>
  <si>
    <t>6. Inne papiery wartościowe</t>
  </si>
  <si>
    <t>7. Inne krótkoterminowe aktywa finansowe</t>
  </si>
  <si>
    <t>IV. Rozliczenia międzyokresowe</t>
  </si>
  <si>
    <t>I. Zobowiązania długoterminowe</t>
  </si>
  <si>
    <t>II. Wynik finansowy netto (+,-)</t>
  </si>
  <si>
    <t>V. Dotacje na finansowanie działalności podstawowej</t>
  </si>
  <si>
    <t>I. Koszty inwestycji finansowanych ze środków własnych samorządowych zakładów budżetowych i dochodów jednostek budżetowych gromadzonych na wydzielonym rachunku</t>
  </si>
  <si>
    <t>1.3. Zrealizowane płatności ze środków europejskich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</si>
  <si>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</si>
  <si>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</si>
  <si>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</si>
  <si>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2. Zmniejszenia funduszu jednostki (z tytułu)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</si>
  <si>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</si>
  <si>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</si>
  <si>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1. Zysk netto (+)</t>
  </si>
  <si>
    <t>2. Strata netto (-)</t>
  </si>
  <si>
    <t>II. Zobowiązania krótkoterminowe</t>
  </si>
  <si>
    <t>1. Zobowiązania z tytułu dostaw i usług</t>
  </si>
  <si>
    <t>1. Akcje i udziały</t>
  </si>
  <si>
    <t>2. Zobowiązania wobec budżetów</t>
  </si>
  <si>
    <t>3. Zobowiązania z tytułu ubezpieczeń i innych świadczeń</t>
  </si>
  <si>
    <t>3. Inne długoterminowe aktywa finansowe</t>
  </si>
  <si>
    <t>4. Zobowiązania z tytułu wynagrodzeń</t>
  </si>
  <si>
    <t>5. Pozostałe zobowiązania</t>
  </si>
  <si>
    <t>6. Sumy obce (depozytowe, zabezpieczenie wykonania umów)</t>
  </si>
  <si>
    <t>7. Rozliczenie z tytułu środków na wydatki budżetowe i z tytułu dochodów budżetowych</t>
  </si>
  <si>
    <t>1. Materiały</t>
  </si>
  <si>
    <t>2. Półprodukty i produkty w toku</t>
  </si>
  <si>
    <t>III. Rezerwy na zobowiązania</t>
  </si>
  <si>
    <t>3. Produkty gotowe</t>
  </si>
  <si>
    <t>4. Towary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</si>
  <si>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</si>
  <si>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</si>
  <si>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</si>
  <si>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</si>
  <si>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</si>
  <si>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1. Środki pieniężne w kasie</t>
  </si>
  <si>
    <t>2. Środki pienieżne na rachunkach bankowych</t>
  </si>
  <si>
    <t>3. Środki pienieżne państwowego funduszu celowego</t>
  </si>
  <si>
    <t>4. Inne środki pienieżne</t>
  </si>
  <si>
    <t>A. Przychody netto z podstawowej działalności operacyjnej</t>
  </si>
  <si>
    <t>VI. Przychody z tytułu dochodów budżetowych</t>
  </si>
  <si>
    <t>C. Zysk (strata) z działalności podstawowej (A-B)</t>
  </si>
  <si>
    <t>II. Pozostałe koszty operacyjne</t>
  </si>
  <si>
    <t>2. Inne papiery wartościowe</t>
  </si>
  <si>
    <t>Zespół Ekonomiczno-Administracyjny Szkół Gminy Chełmża</t>
  </si>
  <si>
    <t>Nazwa i adres  jednostki sprawozdawczej</t>
  </si>
  <si>
    <t>Numer identyfikacyjny                                 REGON 870335882</t>
  </si>
  <si>
    <t>Rachunek zysków i strat jednostki                                     (wariant porównawczy)</t>
  </si>
  <si>
    <t>Numer identyfikacyjny                     REGON 870335882</t>
  </si>
  <si>
    <t>Numer identyfikacyjny                          REGON 870335882</t>
  </si>
  <si>
    <t>Zespół Ekonomiczno-Administracyjny Szkół Gminy Chełmża ul. Paderewskiego 11A,                           87-140 Chełmża</t>
  </si>
  <si>
    <t>Zespół Ekonomiczno-Administracyjny Szkół Gminy Chełmża                                                                ul. Paderewskiego 11A, 87-140 Chełmża</t>
  </si>
  <si>
    <t>Zespół Ekonomiczno-Administracyjny Szkół Gminy Chełmża                                             ul. Paderewskiego 11A, 87-140 Chełmża</t>
  </si>
  <si>
    <t>3. Nadwyżka dochodów jednostek budżetowych, nadwyżka środków obrotowych samorządowych zakładów budżetowych</t>
  </si>
  <si>
    <t>IV. Fundusz (II+,-III)</t>
  </si>
  <si>
    <t>2.5. Aktualizacja  środków trwałych</t>
  </si>
  <si>
    <t>I. Zysk (strata) brutto (F+G-H)</t>
  </si>
  <si>
    <t>J. Podatek dochodowy</t>
  </si>
  <si>
    <t xml:space="preserve">K. Pozostałe obowiązkowe zmniejszenia zysku (zwiększenia straty) </t>
  </si>
  <si>
    <t>L. Zysk (strata) netto (I-J-K)</t>
  </si>
  <si>
    <t>1.1.1.Grunty stanowiące własność jednostki samorządu terytorialnego, przekazane w użytkowanie wieczyst innym podmiotom</t>
  </si>
  <si>
    <t>III. Odpisy z wyniku finansowego (nadwyżka środków obrotowych) (-)</t>
  </si>
  <si>
    <t>IV. Fundusz mienia zlikwidowanych jednostek</t>
  </si>
  <si>
    <t>C. Państwowe fundusze celowe</t>
  </si>
  <si>
    <t>B. Fundusze placówek</t>
  </si>
  <si>
    <t>D. Zobowiązania i rezerwy na zobowiązania</t>
  </si>
  <si>
    <t>8. Fundusze specjalne</t>
  </si>
  <si>
    <t>8.1. Zakładowy Fundusz Świadczeń Socjalnych</t>
  </si>
  <si>
    <t>8.2. Inne fundusze</t>
  </si>
  <si>
    <t>Gmina  Chełmża,                                               ul. Wodna 2,                                                             87-140 Chełmża</t>
  </si>
  <si>
    <t>Gmina  Chełmża                                           ul. Wodna 2                                                       87-140 Chełmża</t>
  </si>
  <si>
    <t>Gmina  Chełmża                                          ul. Wodna 2                                                       87-140 Chełmża</t>
  </si>
  <si>
    <t>sporządzone na dzień 31.12.2022r.</t>
  </si>
  <si>
    <t>sporządzony na dzień 31.12.2022 r.</t>
  </si>
  <si>
    <r>
      <t>BILANS                                        jednostki budżetowej</t>
    </r>
    <r>
      <rPr>
        <b/>
        <strike/>
        <sz val="10"/>
        <rFont val="Calibri"/>
        <family val="2"/>
      </rPr>
      <t xml:space="preserve"> i </t>
    </r>
    <r>
      <rPr>
        <b/>
        <sz val="10"/>
        <rFont val="Calibri"/>
        <family val="2"/>
      </rPr>
      <t xml:space="preserve">samorządowego zakładu budżetowego                      sporządzony                                             na dzień 31.12.2022 r.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</si>
</sst>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0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trike/>
      <sz val="10"/>
      <name val="Calibri"/>
      <family val="2"/>
    </font>
    <font>
      <b/>
      <sz val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" fontId="7" fillId="33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7" fillId="33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4" fontId="7" fillId="0" borderId="10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9" fillId="33" borderId="10" xfId="0" applyNumberFormat="1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vertical="top" wrapText="1"/>
    </xf>
    <xf numFmtId="4" fontId="9" fillId="33" borderId="10" xfId="0" applyNumberFormat="1" applyFont="1" applyFill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4" fillId="31" borderId="10" xfId="0" applyFont="1" applyFill="1" applyBorder="1" applyAlignment="1">
      <alignment vertical="top" wrapText="1"/>
    </xf>
    <xf numFmtId="4" fontId="4" fillId="33" borderId="1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 vertical="top" wrapText="1"/>
    </xf>
    <xf numFmtId="0" fontId="10" fillId="33" borderId="0" xfId="0" applyFont="1" applyFill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4" fontId="4" fillId="0" borderId="15" xfId="58" applyFont="1" applyBorder="1" applyAlignment="1">
      <alignment horizontal="center" vertical="top" wrapText="1"/>
    </xf>
    <xf numFmtId="44" fontId="4" fillId="0" borderId="16" xfId="58" applyFont="1" applyBorder="1" applyAlignment="1">
      <alignment horizontal="center" vertical="top" wrapText="1"/>
    </xf>
    <xf numFmtId="44" fontId="4" fillId="0" borderId="17" xfId="58" applyFont="1" applyBorder="1" applyAlignment="1">
      <alignment horizontal="center" vertical="top" wrapText="1"/>
    </xf>
    <xf numFmtId="44" fontId="4" fillId="0" borderId="18" xfId="58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vertical="top" wrapText="1"/>
    </xf>
    <xf numFmtId="4" fontId="7" fillId="33" borderId="12" xfId="0" applyNumberFormat="1" applyFont="1" applyFill="1" applyBorder="1" applyAlignment="1">
      <alignment vertical="top" wrapText="1"/>
    </xf>
    <xf numFmtId="4" fontId="9" fillId="33" borderId="13" xfId="0" applyNumberFormat="1" applyFont="1" applyFill="1" applyBorder="1" applyAlignment="1">
      <alignment vertical="top" wrapText="1"/>
    </xf>
    <xf numFmtId="4" fontId="9" fillId="33" borderId="12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4" fontId="9" fillId="0" borderId="13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" fontId="7" fillId="33" borderId="13" xfId="0" applyNumberFormat="1" applyFont="1" applyFill="1" applyBorder="1" applyAlignment="1">
      <alignment horizontal="right" vertical="top" wrapText="1"/>
    </xf>
    <xf numFmtId="4" fontId="7" fillId="33" borderId="12" xfId="0" applyNumberFormat="1" applyFont="1" applyFill="1" applyBorder="1" applyAlignment="1">
      <alignment horizontal="right" vertical="top" wrapText="1"/>
    </xf>
    <xf numFmtId="4" fontId="7" fillId="33" borderId="15" xfId="0" applyNumberFormat="1" applyFont="1" applyFill="1" applyBorder="1" applyAlignment="1">
      <alignment horizontal="right" vertical="top" wrapText="1"/>
    </xf>
    <xf numFmtId="4" fontId="7" fillId="33" borderId="16" xfId="0" applyNumberFormat="1" applyFont="1" applyFill="1" applyBorder="1" applyAlignment="1">
      <alignment horizontal="right" vertical="top" wrapText="1"/>
    </xf>
    <xf numFmtId="4" fontId="7" fillId="33" borderId="17" xfId="0" applyNumberFormat="1" applyFont="1" applyFill="1" applyBorder="1" applyAlignment="1">
      <alignment horizontal="right" vertical="top" wrapText="1"/>
    </xf>
    <xf numFmtId="4" fontId="7" fillId="33" borderId="18" xfId="0" applyNumberFormat="1" applyFont="1" applyFill="1" applyBorder="1" applyAlignment="1">
      <alignment horizontal="right" vertical="top" wrapText="1"/>
    </xf>
    <xf numFmtId="4" fontId="7" fillId="33" borderId="11" xfId="0" applyNumberFormat="1" applyFont="1" applyFill="1" applyBorder="1" applyAlignment="1">
      <alignment horizontal="right" vertical="top" wrapText="1"/>
    </xf>
    <xf numFmtId="4" fontId="7" fillId="33" borderId="21" xfId="0" applyNumberFormat="1" applyFont="1" applyFill="1" applyBorder="1" applyAlignment="1">
      <alignment horizontal="righ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" fontId="9" fillId="33" borderId="13" xfId="0" applyNumberFormat="1" applyFont="1" applyFill="1" applyBorder="1" applyAlignment="1">
      <alignment horizontal="right" vertical="top" wrapText="1"/>
    </xf>
    <xf numFmtId="4" fontId="9" fillId="33" borderId="12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</xdr:row>
      <xdr:rowOff>85725</xdr:rowOff>
    </xdr:from>
    <xdr:to>
      <xdr:col>4</xdr:col>
      <xdr:colOff>552450</xdr:colOff>
      <xdr:row>1</xdr:row>
      <xdr:rowOff>95250</xdr:rowOff>
    </xdr:to>
    <xdr:sp>
      <xdr:nvSpPr>
        <xdr:cNvPr id="1" name="Łącznik prosty 3"/>
        <xdr:cNvSpPr>
          <a:spLocks/>
        </xdr:cNvSpPr>
      </xdr:nvSpPr>
      <xdr:spPr>
        <a:xfrm flipV="1">
          <a:off x="2447925" y="409575"/>
          <a:ext cx="126682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</xdr:row>
      <xdr:rowOff>257175</xdr:rowOff>
    </xdr:from>
    <xdr:to>
      <xdr:col>4</xdr:col>
      <xdr:colOff>257175</xdr:colOff>
      <xdr:row>1</xdr:row>
      <xdr:rowOff>257175</xdr:rowOff>
    </xdr:to>
    <xdr:sp>
      <xdr:nvSpPr>
        <xdr:cNvPr id="2" name="Łącznik prosty 4"/>
        <xdr:cNvSpPr>
          <a:spLocks/>
        </xdr:cNvSpPr>
      </xdr:nvSpPr>
      <xdr:spPr>
        <a:xfrm>
          <a:off x="2781300" y="581025"/>
          <a:ext cx="6381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5"/>
  <sheetViews>
    <sheetView zoomScalePageLayoutView="0" workbookViewId="0" topLeftCell="A1">
      <selection activeCell="A17" sqref="A17"/>
    </sheetView>
  </sheetViews>
  <sheetFormatPr defaultColWidth="9.140625" defaultRowHeight="12.75"/>
  <sheetData>
    <row r="3" spans="1:5" ht="12.75">
      <c r="A3" s="41" t="s">
        <v>80</v>
      </c>
      <c r="B3" s="41"/>
      <c r="C3" s="41"/>
      <c r="D3" s="41"/>
      <c r="E3" s="41"/>
    </row>
    <row r="4" spans="1:5" ht="12.75">
      <c r="A4" s="41"/>
      <c r="B4" s="41"/>
      <c r="C4" s="41"/>
      <c r="D4" s="41"/>
      <c r="E4" s="41"/>
    </row>
    <row r="5" spans="1:5" ht="12.75">
      <c r="A5" s="40" t="s">
        <v>78</v>
      </c>
      <c r="B5" s="40"/>
      <c r="C5" s="40"/>
      <c r="D5" s="40"/>
      <c r="E5" s="40"/>
    </row>
    <row r="6" spans="1:5" ht="12.75">
      <c r="A6" s="40"/>
      <c r="B6" s="40"/>
      <c r="C6" s="40"/>
      <c r="D6" s="40"/>
      <c r="E6" s="40"/>
    </row>
    <row r="7" spans="1:5" ht="12.75">
      <c r="A7" s="40"/>
      <c r="B7" s="40"/>
      <c r="C7" s="40"/>
      <c r="D7" s="40"/>
      <c r="E7" s="40"/>
    </row>
    <row r="8" spans="1:5" ht="12.75">
      <c r="A8" s="40"/>
      <c r="B8" s="40"/>
      <c r="C8" s="40"/>
      <c r="D8" s="40"/>
      <c r="E8" s="40"/>
    </row>
    <row r="9" spans="1:5" ht="12.75">
      <c r="A9" s="40"/>
      <c r="B9" s="40"/>
      <c r="C9" s="40"/>
      <c r="D9" s="40"/>
      <c r="E9" s="40"/>
    </row>
    <row r="10" spans="1:5" ht="12.75">
      <c r="A10" s="40"/>
      <c r="B10" s="40"/>
      <c r="C10" s="40"/>
      <c r="D10" s="40"/>
      <c r="E10" s="40"/>
    </row>
    <row r="11" spans="1:5" ht="12.75">
      <c r="A11" s="40"/>
      <c r="B11" s="40"/>
      <c r="C11" s="40"/>
      <c r="D11" s="40"/>
      <c r="E11" s="40"/>
    </row>
    <row r="12" spans="1:5" ht="12.75">
      <c r="A12" s="40"/>
      <c r="B12" s="40"/>
      <c r="C12" s="40"/>
      <c r="D12" s="40"/>
      <c r="E12" s="40"/>
    </row>
    <row r="13" spans="1:5" ht="12.75">
      <c r="A13" s="40"/>
      <c r="B13" s="40"/>
      <c r="C13" s="40"/>
      <c r="D13" s="40"/>
      <c r="E13" s="40"/>
    </row>
    <row r="14" spans="1:5" ht="12.75">
      <c r="A14" s="40" t="s">
        <v>79</v>
      </c>
      <c r="B14" s="40"/>
      <c r="C14" s="40"/>
      <c r="D14" s="40"/>
      <c r="E14" s="40"/>
    </row>
    <row r="15" spans="1:5" ht="12.75">
      <c r="A15" s="40"/>
      <c r="B15" s="40"/>
      <c r="C15" s="40"/>
      <c r="D15" s="40"/>
      <c r="E15" s="40"/>
    </row>
  </sheetData>
  <sheetProtection/>
  <mergeCells count="3">
    <mergeCell ref="A5:E13"/>
    <mergeCell ref="A14:E15"/>
    <mergeCell ref="A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25.7109375" style="1" customWidth="1"/>
    <col min="2" max="2" width="6.8515625" style="1" customWidth="1"/>
    <col min="3" max="3" width="3.57421875" style="1" customWidth="1"/>
    <col min="4" max="4" width="11.28125" style="1" customWidth="1"/>
    <col min="5" max="5" width="13.8515625" style="1" customWidth="1"/>
    <col min="6" max="7" width="11.28125" style="1" customWidth="1"/>
    <col min="8" max="8" width="10.7109375" style="1" customWidth="1"/>
    <col min="9" max="16384" width="9.140625" style="1" customWidth="1"/>
  </cols>
  <sheetData>
    <row r="1" spans="1:8" ht="25.5" customHeight="1">
      <c r="A1" s="44" t="s">
        <v>4</v>
      </c>
      <c r="B1" s="45"/>
      <c r="C1" s="55" t="s">
        <v>161</v>
      </c>
      <c r="D1" s="56"/>
      <c r="E1" s="57"/>
      <c r="F1" s="88" t="s">
        <v>5</v>
      </c>
      <c r="G1" s="89"/>
      <c r="H1" s="90"/>
    </row>
    <row r="2" spans="1:8" ht="28.5" customHeight="1">
      <c r="A2" s="51" t="s">
        <v>138</v>
      </c>
      <c r="B2" s="52"/>
      <c r="C2" s="85"/>
      <c r="D2" s="86"/>
      <c r="E2" s="87"/>
      <c r="F2" s="55" t="s">
        <v>156</v>
      </c>
      <c r="G2" s="56"/>
      <c r="H2" s="57"/>
    </row>
    <row r="3" spans="1:8" ht="12.75">
      <c r="A3" s="53"/>
      <c r="B3" s="54"/>
      <c r="C3" s="85"/>
      <c r="D3" s="86"/>
      <c r="E3" s="87"/>
      <c r="F3" s="58"/>
      <c r="G3" s="59"/>
      <c r="H3" s="60"/>
    </row>
    <row r="4" spans="1:8" ht="28.5" customHeight="1">
      <c r="A4" s="61" t="s">
        <v>133</v>
      </c>
      <c r="B4" s="62"/>
      <c r="C4" s="58"/>
      <c r="D4" s="59"/>
      <c r="E4" s="60"/>
      <c r="F4" s="81"/>
      <c r="G4" s="82"/>
      <c r="H4" s="83"/>
    </row>
    <row r="5" spans="1:8" ht="38.25">
      <c r="A5" s="2" t="s">
        <v>0</v>
      </c>
      <c r="B5" s="84" t="s">
        <v>1</v>
      </c>
      <c r="C5" s="84"/>
      <c r="D5" s="2" t="s">
        <v>2</v>
      </c>
      <c r="E5" s="84" t="s">
        <v>3</v>
      </c>
      <c r="F5" s="84"/>
      <c r="G5" s="2" t="s">
        <v>1</v>
      </c>
      <c r="H5" s="2" t="s">
        <v>77</v>
      </c>
    </row>
    <row r="6" spans="1:8" ht="15">
      <c r="A6" s="3" t="s">
        <v>6</v>
      </c>
      <c r="B6" s="70">
        <f>B7+B8+B19+B20+B24</f>
        <v>0</v>
      </c>
      <c r="C6" s="71"/>
      <c r="D6" s="27">
        <f>D7+D8+D19+D20+D24</f>
        <v>0</v>
      </c>
      <c r="E6" s="48" t="s">
        <v>21</v>
      </c>
      <c r="F6" s="48"/>
      <c r="G6" s="27">
        <f>G7+G8+G11+G12</f>
        <v>-28872.0900000002</v>
      </c>
      <c r="H6" s="27">
        <f>H7+H8+H11+H12</f>
        <v>-31923.05999999994</v>
      </c>
    </row>
    <row r="7" spans="1:8" ht="25.5">
      <c r="A7" s="5" t="s">
        <v>7</v>
      </c>
      <c r="B7" s="65">
        <v>0</v>
      </c>
      <c r="C7" s="66"/>
      <c r="D7" s="28">
        <v>0</v>
      </c>
      <c r="E7" s="46" t="s">
        <v>22</v>
      </c>
      <c r="F7" s="46"/>
      <c r="G7" s="27">
        <f>'Zestawienie zmian funduszu'!C28</f>
        <v>743791.9699999999</v>
      </c>
      <c r="H7" s="27">
        <f>'Zestawienie zmian funduszu'!D28</f>
        <v>867402.56</v>
      </c>
    </row>
    <row r="8" spans="1:8" ht="18" customHeight="1">
      <c r="A8" s="5" t="s">
        <v>8</v>
      </c>
      <c r="B8" s="70">
        <f>B9+B17+B18</f>
        <v>0</v>
      </c>
      <c r="C8" s="71"/>
      <c r="D8" s="27">
        <f>D9+D17+D18</f>
        <v>0</v>
      </c>
      <c r="E8" s="46" t="s">
        <v>90</v>
      </c>
      <c r="F8" s="46"/>
      <c r="G8" s="27">
        <f>'Zestawienie zmian funduszu'!C29</f>
        <v>-772664.06</v>
      </c>
      <c r="H8" s="27">
        <f>'Zestawienie zmian funduszu'!D29</f>
        <v>-899325.62</v>
      </c>
    </row>
    <row r="9" spans="1:8" ht="12.75">
      <c r="A9" s="5" t="s">
        <v>9</v>
      </c>
      <c r="B9" s="70">
        <f>SUM(B10:C16)</f>
        <v>0</v>
      </c>
      <c r="C9" s="71"/>
      <c r="D9" s="27">
        <f>SUM(D10:D16)</f>
        <v>0</v>
      </c>
      <c r="E9" s="72" t="s">
        <v>100</v>
      </c>
      <c r="F9" s="72"/>
      <c r="G9" s="4">
        <f>'Zestawienie zmian funduszu'!C30</f>
        <v>0</v>
      </c>
      <c r="H9" s="4">
        <f>'Zestawienie zmian funduszu'!D30</f>
        <v>0</v>
      </c>
    </row>
    <row r="10" spans="1:8" ht="12.75">
      <c r="A10" s="7" t="s">
        <v>10</v>
      </c>
      <c r="B10" s="63">
        <v>0</v>
      </c>
      <c r="C10" s="64"/>
      <c r="D10" s="6">
        <v>0</v>
      </c>
      <c r="E10" s="72" t="s">
        <v>101</v>
      </c>
      <c r="F10" s="72"/>
      <c r="G10" s="4">
        <f>'Zestawienie zmian funduszu'!C31</f>
        <v>-772664.06</v>
      </c>
      <c r="H10" s="4">
        <f>'Zestawienie zmian funduszu'!D31</f>
        <v>-899325.62</v>
      </c>
    </row>
    <row r="11" spans="1:8" ht="76.5">
      <c r="A11" s="7" t="s">
        <v>147</v>
      </c>
      <c r="B11" s="73">
        <v>0</v>
      </c>
      <c r="C11" s="74"/>
      <c r="D11" s="6">
        <v>0</v>
      </c>
      <c r="E11" s="46" t="s">
        <v>148</v>
      </c>
      <c r="F11" s="46"/>
      <c r="G11" s="28">
        <v>0</v>
      </c>
      <c r="H11" s="28">
        <v>0</v>
      </c>
    </row>
    <row r="12" spans="1:8" ht="38.25">
      <c r="A12" s="7" t="s">
        <v>81</v>
      </c>
      <c r="B12" s="63">
        <v>0</v>
      </c>
      <c r="C12" s="64"/>
      <c r="D12" s="6">
        <v>0</v>
      </c>
      <c r="E12" s="46" t="s">
        <v>149</v>
      </c>
      <c r="F12" s="46"/>
      <c r="G12" s="28">
        <v>0</v>
      </c>
      <c r="H12" s="28">
        <v>0</v>
      </c>
    </row>
    <row r="13" spans="1:8" ht="25.5" customHeight="1">
      <c r="A13" s="67" t="s">
        <v>11</v>
      </c>
      <c r="B13" s="75">
        <v>0</v>
      </c>
      <c r="C13" s="76"/>
      <c r="D13" s="79">
        <v>0</v>
      </c>
      <c r="E13" s="42" t="s">
        <v>151</v>
      </c>
      <c r="F13" s="43"/>
      <c r="G13" s="37"/>
      <c r="H13" s="37"/>
    </row>
    <row r="14" spans="1:8" ht="32.25" customHeight="1">
      <c r="A14" s="68"/>
      <c r="B14" s="77"/>
      <c r="C14" s="78"/>
      <c r="D14" s="80"/>
      <c r="E14" s="48" t="s">
        <v>150</v>
      </c>
      <c r="F14" s="48"/>
      <c r="G14" s="28">
        <v>0</v>
      </c>
      <c r="H14" s="28">
        <v>0</v>
      </c>
    </row>
    <row r="15" spans="1:8" ht="30.75" customHeight="1">
      <c r="A15" s="7" t="s">
        <v>12</v>
      </c>
      <c r="B15" s="63">
        <v>0</v>
      </c>
      <c r="C15" s="64"/>
      <c r="D15" s="6">
        <v>0</v>
      </c>
      <c r="E15" s="48" t="s">
        <v>152</v>
      </c>
      <c r="F15" s="48"/>
      <c r="G15" s="29">
        <f>G16+G17+G28</f>
        <v>29112.09</v>
      </c>
      <c r="H15" s="29">
        <f>H16+H17+H28</f>
        <v>31923.06</v>
      </c>
    </row>
    <row r="16" spans="1:8" ht="31.5" customHeight="1">
      <c r="A16" s="7" t="s">
        <v>13</v>
      </c>
      <c r="B16" s="63">
        <v>0</v>
      </c>
      <c r="C16" s="64"/>
      <c r="D16" s="6">
        <v>0</v>
      </c>
      <c r="E16" s="46" t="s">
        <v>89</v>
      </c>
      <c r="F16" s="46"/>
      <c r="G16" s="30">
        <v>0</v>
      </c>
      <c r="H16" s="30">
        <v>0</v>
      </c>
    </row>
    <row r="17" spans="1:8" ht="31.5" customHeight="1">
      <c r="A17" s="5" t="s">
        <v>82</v>
      </c>
      <c r="B17" s="65">
        <v>0</v>
      </c>
      <c r="C17" s="66"/>
      <c r="D17" s="28">
        <v>0</v>
      </c>
      <c r="E17" s="46" t="s">
        <v>102</v>
      </c>
      <c r="F17" s="46"/>
      <c r="G17" s="27">
        <f>SUM(G18:G25)</f>
        <v>29112.09</v>
      </c>
      <c r="H17" s="27">
        <f>SUM(H18:H25)</f>
        <v>31923.06</v>
      </c>
    </row>
    <row r="18" spans="1:8" ht="38.25">
      <c r="A18" s="5" t="s">
        <v>83</v>
      </c>
      <c r="B18" s="65">
        <v>0</v>
      </c>
      <c r="C18" s="66"/>
      <c r="D18" s="28">
        <v>0</v>
      </c>
      <c r="E18" s="72" t="s">
        <v>103</v>
      </c>
      <c r="F18" s="72"/>
      <c r="G18" s="6">
        <v>1120.52</v>
      </c>
      <c r="H18" s="6">
        <v>845.68</v>
      </c>
    </row>
    <row r="19" spans="1:8" ht="26.25" customHeight="1">
      <c r="A19" s="5" t="s">
        <v>14</v>
      </c>
      <c r="B19" s="65">
        <v>0</v>
      </c>
      <c r="C19" s="66"/>
      <c r="D19" s="28">
        <v>0</v>
      </c>
      <c r="E19" s="72" t="s">
        <v>105</v>
      </c>
      <c r="F19" s="72"/>
      <c r="G19" s="6">
        <v>0</v>
      </c>
      <c r="H19" s="6">
        <v>0</v>
      </c>
    </row>
    <row r="20" spans="1:8" ht="25.5">
      <c r="A20" s="5" t="s">
        <v>15</v>
      </c>
      <c r="B20" s="70">
        <f>SUM(B21:C23)</f>
        <v>0</v>
      </c>
      <c r="C20" s="71"/>
      <c r="D20" s="27">
        <f>SUM(D21:D24)</f>
        <v>0</v>
      </c>
      <c r="E20" s="72" t="s">
        <v>106</v>
      </c>
      <c r="F20" s="72"/>
      <c r="G20" s="6">
        <v>4721.86</v>
      </c>
      <c r="H20" s="6">
        <v>5242.77</v>
      </c>
    </row>
    <row r="21" spans="1:8" ht="25.5" customHeight="1">
      <c r="A21" s="7" t="s">
        <v>104</v>
      </c>
      <c r="B21" s="63">
        <v>0</v>
      </c>
      <c r="C21" s="64"/>
      <c r="D21" s="6">
        <v>0</v>
      </c>
      <c r="E21" s="72" t="s">
        <v>108</v>
      </c>
      <c r="F21" s="72"/>
      <c r="G21" s="6">
        <v>23169.02</v>
      </c>
      <c r="H21" s="6">
        <v>25725.03</v>
      </c>
    </row>
    <row r="22" spans="1:8" ht="38.25" customHeight="1">
      <c r="A22" s="7" t="s">
        <v>130</v>
      </c>
      <c r="B22" s="63">
        <v>0</v>
      </c>
      <c r="C22" s="64"/>
      <c r="D22" s="6">
        <v>0</v>
      </c>
      <c r="E22" s="72" t="s">
        <v>109</v>
      </c>
      <c r="F22" s="72"/>
      <c r="G22" s="6">
        <v>100.69</v>
      </c>
      <c r="H22" s="6">
        <v>109.58</v>
      </c>
    </row>
    <row r="23" spans="1:8" ht="39" customHeight="1">
      <c r="A23" s="7" t="s">
        <v>107</v>
      </c>
      <c r="B23" s="63">
        <v>0</v>
      </c>
      <c r="C23" s="64"/>
      <c r="D23" s="6">
        <v>0</v>
      </c>
      <c r="E23" s="72" t="s">
        <v>110</v>
      </c>
      <c r="F23" s="72"/>
      <c r="G23" s="6">
        <v>0</v>
      </c>
      <c r="H23" s="6">
        <v>0</v>
      </c>
    </row>
    <row r="24" spans="1:8" ht="42.75" customHeight="1">
      <c r="A24" s="5" t="s">
        <v>16</v>
      </c>
      <c r="B24" s="65">
        <v>0</v>
      </c>
      <c r="C24" s="66"/>
      <c r="D24" s="28">
        <v>0</v>
      </c>
      <c r="E24" s="72" t="s">
        <v>111</v>
      </c>
      <c r="F24" s="72"/>
      <c r="G24" s="6">
        <v>0</v>
      </c>
      <c r="H24" s="6">
        <v>0</v>
      </c>
    </row>
    <row r="25" spans="1:8" ht="25.5" customHeight="1">
      <c r="A25" s="3" t="s">
        <v>17</v>
      </c>
      <c r="B25" s="70">
        <f>B26+B31+B37+B42+B43</f>
        <v>240</v>
      </c>
      <c r="C25" s="71"/>
      <c r="D25" s="27">
        <f>D26+D31+D37+D42+D43</f>
        <v>0</v>
      </c>
      <c r="E25" s="47" t="s">
        <v>153</v>
      </c>
      <c r="F25" s="47"/>
      <c r="G25" s="4">
        <f>SUM(G26:G29)</f>
        <v>0</v>
      </c>
      <c r="H25" s="4">
        <f>SUM(H26:H29)</f>
        <v>0</v>
      </c>
    </row>
    <row r="26" spans="1:8" ht="32.25" customHeight="1">
      <c r="A26" s="5" t="s">
        <v>18</v>
      </c>
      <c r="B26" s="70">
        <f>SUM(B27:C30)</f>
        <v>0</v>
      </c>
      <c r="C26" s="71"/>
      <c r="D26" s="27">
        <f>SUM(D27:D30)</f>
        <v>0</v>
      </c>
      <c r="E26" s="72" t="s">
        <v>154</v>
      </c>
      <c r="F26" s="72"/>
      <c r="G26" s="6">
        <v>0</v>
      </c>
      <c r="H26" s="6">
        <v>0</v>
      </c>
    </row>
    <row r="27" spans="1:8" ht="14.25" customHeight="1">
      <c r="A27" s="7" t="s">
        <v>112</v>
      </c>
      <c r="B27" s="63">
        <v>0</v>
      </c>
      <c r="C27" s="64"/>
      <c r="D27" s="6">
        <v>0</v>
      </c>
      <c r="E27" s="72" t="s">
        <v>155</v>
      </c>
      <c r="F27" s="72"/>
      <c r="G27" s="6">
        <v>0</v>
      </c>
      <c r="H27" s="6">
        <v>0</v>
      </c>
    </row>
    <row r="28" spans="1:8" ht="27" customHeight="1">
      <c r="A28" s="7" t="s">
        <v>113</v>
      </c>
      <c r="B28" s="63">
        <v>0</v>
      </c>
      <c r="C28" s="64"/>
      <c r="D28" s="6">
        <v>0</v>
      </c>
      <c r="E28" s="46" t="s">
        <v>114</v>
      </c>
      <c r="F28" s="46"/>
      <c r="G28" s="27">
        <v>0</v>
      </c>
      <c r="H28" s="27">
        <v>0</v>
      </c>
    </row>
    <row r="29" spans="1:8" ht="30" customHeight="1">
      <c r="A29" s="7" t="s">
        <v>115</v>
      </c>
      <c r="B29" s="63">
        <v>0</v>
      </c>
      <c r="C29" s="64"/>
      <c r="D29" s="6">
        <v>0</v>
      </c>
      <c r="E29" s="48" t="s">
        <v>88</v>
      </c>
      <c r="F29" s="48"/>
      <c r="G29" s="29">
        <f>SUM(G32:G33)</f>
        <v>0</v>
      </c>
      <c r="H29" s="29">
        <f>SUM(H32:H33)</f>
        <v>0</v>
      </c>
    </row>
    <row r="30" spans="1:8" ht="27" customHeight="1">
      <c r="A30" s="7" t="s">
        <v>116</v>
      </c>
      <c r="B30" s="63">
        <v>0</v>
      </c>
      <c r="C30" s="64"/>
      <c r="D30" s="6">
        <v>0</v>
      </c>
      <c r="E30" s="44"/>
      <c r="F30" s="45"/>
      <c r="G30" s="7"/>
      <c r="H30" s="7"/>
    </row>
    <row r="31" spans="1:8" ht="34.5" customHeight="1">
      <c r="A31" s="5" t="s">
        <v>19</v>
      </c>
      <c r="B31" s="70">
        <f>SUM(B32:C36)</f>
        <v>240</v>
      </c>
      <c r="C31" s="71"/>
      <c r="D31" s="27">
        <f>SUM(D32:D36)</f>
        <v>0</v>
      </c>
      <c r="E31" s="44"/>
      <c r="F31" s="45"/>
      <c r="G31" s="7"/>
      <c r="H31" s="7"/>
    </row>
    <row r="32" spans="1:8" ht="30.75" customHeight="1">
      <c r="A32" s="7" t="s">
        <v>117</v>
      </c>
      <c r="B32" s="63">
        <v>240</v>
      </c>
      <c r="C32" s="64"/>
      <c r="D32" s="6">
        <v>0</v>
      </c>
      <c r="E32" s="46"/>
      <c r="F32" s="46"/>
      <c r="G32" s="28"/>
      <c r="H32" s="28"/>
    </row>
    <row r="33" spans="1:8" ht="26.25" customHeight="1">
      <c r="A33" s="7" t="s">
        <v>118</v>
      </c>
      <c r="B33" s="63">
        <v>0</v>
      </c>
      <c r="C33" s="64"/>
      <c r="D33" s="6">
        <v>0</v>
      </c>
      <c r="E33" s="46"/>
      <c r="F33" s="46"/>
      <c r="G33" s="28"/>
      <c r="H33" s="28"/>
    </row>
    <row r="34" spans="1:8" ht="38.25">
      <c r="A34" s="7" t="s">
        <v>119</v>
      </c>
      <c r="B34" s="63">
        <v>0</v>
      </c>
      <c r="C34" s="64"/>
      <c r="D34" s="6">
        <v>0</v>
      </c>
      <c r="E34" s="72"/>
      <c r="F34" s="72"/>
      <c r="G34" s="10"/>
      <c r="H34" s="10"/>
    </row>
    <row r="35" spans="1:8" ht="26.25" customHeight="1">
      <c r="A35" s="7" t="s">
        <v>120</v>
      </c>
      <c r="B35" s="63">
        <v>0</v>
      </c>
      <c r="C35" s="64"/>
      <c r="D35" s="6">
        <v>0</v>
      </c>
      <c r="E35" s="72"/>
      <c r="F35" s="72"/>
      <c r="G35" s="10"/>
      <c r="H35" s="10"/>
    </row>
    <row r="36" spans="1:8" ht="51">
      <c r="A36" s="7" t="s">
        <v>121</v>
      </c>
      <c r="B36" s="63">
        <v>0</v>
      </c>
      <c r="C36" s="64"/>
      <c r="D36" s="6">
        <v>0</v>
      </c>
      <c r="E36" s="46"/>
      <c r="F36" s="46"/>
      <c r="G36" s="10"/>
      <c r="H36" s="10"/>
    </row>
    <row r="37" spans="1:8" ht="25.5">
      <c r="A37" s="5" t="s">
        <v>84</v>
      </c>
      <c r="B37" s="70">
        <f>SUM(B38:C44)</f>
        <v>0</v>
      </c>
      <c r="C37" s="71"/>
      <c r="D37" s="27">
        <f>SUM(D38:D44)</f>
        <v>0</v>
      </c>
      <c r="E37" s="72"/>
      <c r="F37" s="72"/>
      <c r="G37" s="4"/>
      <c r="H37" s="4"/>
    </row>
    <row r="38" spans="1:8" ht="25.5">
      <c r="A38" s="7" t="s">
        <v>122</v>
      </c>
      <c r="B38" s="63">
        <v>0</v>
      </c>
      <c r="C38" s="64"/>
      <c r="D38" s="6">
        <v>0</v>
      </c>
      <c r="E38" s="72"/>
      <c r="F38" s="72"/>
      <c r="G38" s="4"/>
      <c r="H38" s="4"/>
    </row>
    <row r="39" spans="1:8" ht="25.5">
      <c r="A39" s="7" t="s">
        <v>123</v>
      </c>
      <c r="B39" s="63">
        <v>0</v>
      </c>
      <c r="C39" s="64"/>
      <c r="D39" s="6">
        <v>0</v>
      </c>
      <c r="E39" s="72"/>
      <c r="F39" s="72"/>
      <c r="G39" s="4"/>
      <c r="H39" s="4"/>
    </row>
    <row r="40" spans="1:8" ht="38.25">
      <c r="A40" s="7" t="s">
        <v>124</v>
      </c>
      <c r="B40" s="63">
        <v>0</v>
      </c>
      <c r="C40" s="64"/>
      <c r="D40" s="6">
        <v>0</v>
      </c>
      <c r="E40" s="72"/>
      <c r="F40" s="72"/>
      <c r="G40" s="4"/>
      <c r="H40" s="4"/>
    </row>
    <row r="41" spans="1:8" ht="12.75">
      <c r="A41" s="7" t="s">
        <v>125</v>
      </c>
      <c r="B41" s="63">
        <v>0</v>
      </c>
      <c r="C41" s="64"/>
      <c r="D41" s="6">
        <v>0</v>
      </c>
      <c r="E41" s="72"/>
      <c r="F41" s="72"/>
      <c r="G41" s="4"/>
      <c r="H41" s="4"/>
    </row>
    <row r="42" spans="1:8" ht="12.75">
      <c r="A42" s="7" t="s">
        <v>85</v>
      </c>
      <c r="B42" s="73">
        <v>0</v>
      </c>
      <c r="C42" s="74"/>
      <c r="D42" s="8">
        <v>0</v>
      </c>
      <c r="E42" s="72"/>
      <c r="F42" s="72"/>
      <c r="G42" s="4"/>
      <c r="H42" s="4"/>
    </row>
    <row r="43" spans="1:8" ht="25.5">
      <c r="A43" s="7" t="s">
        <v>86</v>
      </c>
      <c r="B43" s="73">
        <v>0</v>
      </c>
      <c r="C43" s="74"/>
      <c r="D43" s="8">
        <v>0</v>
      </c>
      <c r="E43" s="44"/>
      <c r="F43" s="45"/>
      <c r="G43" s="4"/>
      <c r="H43" s="4"/>
    </row>
    <row r="44" spans="1:8" ht="25.5">
      <c r="A44" s="7" t="s">
        <v>87</v>
      </c>
      <c r="B44" s="73">
        <v>0</v>
      </c>
      <c r="C44" s="74"/>
      <c r="D44" s="8">
        <v>0</v>
      </c>
      <c r="E44" s="25"/>
      <c r="F44" s="26"/>
      <c r="G44" s="4"/>
      <c r="H44" s="4"/>
    </row>
    <row r="45" spans="1:8" ht="25.5">
      <c r="A45" s="5" t="s">
        <v>88</v>
      </c>
      <c r="B45" s="91">
        <v>0</v>
      </c>
      <c r="C45" s="92"/>
      <c r="D45" s="30">
        <v>0</v>
      </c>
      <c r="E45" s="72"/>
      <c r="F45" s="72"/>
      <c r="G45" s="4"/>
      <c r="H45" s="4"/>
    </row>
    <row r="46" spans="1:8" ht="12.75">
      <c r="A46" s="5" t="s">
        <v>20</v>
      </c>
      <c r="B46" s="70">
        <f>B45+B25+B6</f>
        <v>240</v>
      </c>
      <c r="C46" s="71"/>
      <c r="D46" s="27">
        <f>D45+D25+D6</f>
        <v>0</v>
      </c>
      <c r="E46" s="46" t="s">
        <v>23</v>
      </c>
      <c r="F46" s="46"/>
      <c r="G46" s="27">
        <f>G29+G25+G15+G14+G6</f>
        <v>239.9999999997999</v>
      </c>
      <c r="H46" s="27">
        <f>H29+H25+H15+H14+H6</f>
        <v>6.184563972055912E-11</v>
      </c>
    </row>
    <row r="50" spans="1:5" ht="12.75" customHeight="1">
      <c r="A50" s="9" t="s">
        <v>24</v>
      </c>
      <c r="C50" s="49" t="s">
        <v>25</v>
      </c>
      <c r="D50" s="50"/>
      <c r="E50" s="9"/>
    </row>
    <row r="51" spans="6:8" ht="12.75">
      <c r="F51" s="69" t="s">
        <v>26</v>
      </c>
      <c r="G51" s="69"/>
      <c r="H51" s="69"/>
    </row>
  </sheetData>
  <sheetProtection/>
  <mergeCells count="93">
    <mergeCell ref="B41:C41"/>
    <mergeCell ref="B45:C45"/>
    <mergeCell ref="B46:C46"/>
    <mergeCell ref="E42:F42"/>
    <mergeCell ref="E45:F45"/>
    <mergeCell ref="E46:F46"/>
    <mergeCell ref="B44:C44"/>
    <mergeCell ref="E43:F43"/>
    <mergeCell ref="B42:C42"/>
    <mergeCell ref="B43:C43"/>
    <mergeCell ref="E40:F40"/>
    <mergeCell ref="B36:C36"/>
    <mergeCell ref="B37:C37"/>
    <mergeCell ref="B38:C38"/>
    <mergeCell ref="B39:C39"/>
    <mergeCell ref="B40:C40"/>
    <mergeCell ref="E32:F32"/>
    <mergeCell ref="E33:F33"/>
    <mergeCell ref="E39:F39"/>
    <mergeCell ref="E26:F26"/>
    <mergeCell ref="E41:F41"/>
    <mergeCell ref="E34:F34"/>
    <mergeCell ref="E35:F35"/>
    <mergeCell ref="E36:F36"/>
    <mergeCell ref="E37:F37"/>
    <mergeCell ref="E38:F38"/>
    <mergeCell ref="B35:C35"/>
    <mergeCell ref="E16:F16"/>
    <mergeCell ref="B31:C31"/>
    <mergeCell ref="B23:C23"/>
    <mergeCell ref="B24:C24"/>
    <mergeCell ref="E22:F22"/>
    <mergeCell ref="E23:F23"/>
    <mergeCell ref="E20:F20"/>
    <mergeCell ref="E18:F18"/>
    <mergeCell ref="E24:F24"/>
    <mergeCell ref="F4:H4"/>
    <mergeCell ref="E5:F5"/>
    <mergeCell ref="C1:E4"/>
    <mergeCell ref="B5:C5"/>
    <mergeCell ref="E8:F8"/>
    <mergeCell ref="A1:B1"/>
    <mergeCell ref="F1:H1"/>
    <mergeCell ref="E6:F6"/>
    <mergeCell ref="E7:F7"/>
    <mergeCell ref="B18:C18"/>
    <mergeCell ref="B20:C20"/>
    <mergeCell ref="E17:F17"/>
    <mergeCell ref="E12:F12"/>
    <mergeCell ref="E11:F11"/>
    <mergeCell ref="E9:F9"/>
    <mergeCell ref="B11:C11"/>
    <mergeCell ref="E10:F10"/>
    <mergeCell ref="B13:C14"/>
    <mergeCell ref="D13:D14"/>
    <mergeCell ref="B28:C28"/>
    <mergeCell ref="B29:C29"/>
    <mergeCell ref="B30:C30"/>
    <mergeCell ref="E19:F19"/>
    <mergeCell ref="B33:C33"/>
    <mergeCell ref="B32:C32"/>
    <mergeCell ref="B25:C25"/>
    <mergeCell ref="B26:C26"/>
    <mergeCell ref="E21:F21"/>
    <mergeCell ref="E27:F27"/>
    <mergeCell ref="F51:H51"/>
    <mergeCell ref="B6:C6"/>
    <mergeCell ref="B7:C7"/>
    <mergeCell ref="B8:C8"/>
    <mergeCell ref="B9:C9"/>
    <mergeCell ref="B10:C10"/>
    <mergeCell ref="B12:C12"/>
    <mergeCell ref="B19:C19"/>
    <mergeCell ref="B34:C34"/>
    <mergeCell ref="B27:C27"/>
    <mergeCell ref="C50:D50"/>
    <mergeCell ref="A2:B3"/>
    <mergeCell ref="F2:H3"/>
    <mergeCell ref="A4:B4"/>
    <mergeCell ref="B21:C21"/>
    <mergeCell ref="B22:C22"/>
    <mergeCell ref="B15:C15"/>
    <mergeCell ref="B16:C16"/>
    <mergeCell ref="B17:C17"/>
    <mergeCell ref="A13:A14"/>
    <mergeCell ref="E13:F13"/>
    <mergeCell ref="E30:F30"/>
    <mergeCell ref="E31:F31"/>
    <mergeCell ref="E28:F28"/>
    <mergeCell ref="E25:F25"/>
    <mergeCell ref="E14:F14"/>
    <mergeCell ref="E15:F15"/>
    <mergeCell ref="E29:F29"/>
  </mergeCells>
  <printOptions/>
  <pageMargins left="0.58" right="0.28" top="0.46" bottom="0.45" header="0.37" footer="0.3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25.421875" style="12" customWidth="1"/>
    <col min="2" max="2" width="33.00390625" style="12" customWidth="1"/>
    <col min="3" max="3" width="15.8515625" style="12" customWidth="1"/>
    <col min="4" max="4" width="15.421875" style="12" customWidth="1"/>
    <col min="5" max="16384" width="9.140625" style="12" customWidth="1"/>
  </cols>
  <sheetData>
    <row r="1" spans="1:4" ht="27.75" customHeight="1">
      <c r="A1" s="11" t="s">
        <v>27</v>
      </c>
      <c r="B1" s="22" t="s">
        <v>134</v>
      </c>
      <c r="C1" s="98" t="s">
        <v>5</v>
      </c>
      <c r="D1" s="99"/>
    </row>
    <row r="2" spans="1:4" ht="12.75">
      <c r="A2" s="106" t="s">
        <v>139</v>
      </c>
      <c r="B2" s="108" t="s">
        <v>131</v>
      </c>
      <c r="C2" s="102" t="s">
        <v>157</v>
      </c>
      <c r="D2" s="103"/>
    </row>
    <row r="3" spans="1:4" ht="54" customHeight="1">
      <c r="A3" s="107"/>
      <c r="B3" s="109"/>
      <c r="C3" s="100"/>
      <c r="D3" s="101"/>
    </row>
    <row r="4" spans="1:4" ht="27" customHeight="1">
      <c r="A4" s="20" t="s">
        <v>135</v>
      </c>
      <c r="B4" s="23" t="s">
        <v>160</v>
      </c>
      <c r="C4" s="100"/>
      <c r="D4" s="101"/>
    </row>
    <row r="5" spans="1:4" ht="30.75" customHeight="1">
      <c r="A5" s="104"/>
      <c r="B5" s="105"/>
      <c r="C5" s="13" t="s">
        <v>56</v>
      </c>
      <c r="D5" s="13" t="s">
        <v>57</v>
      </c>
    </row>
    <row r="6" spans="1:4" ht="15" customHeight="1">
      <c r="A6" s="110" t="s">
        <v>126</v>
      </c>
      <c r="B6" s="110"/>
      <c r="C6" s="31">
        <f>C7+C8+C9+C10+C11+C12</f>
        <v>33753.3</v>
      </c>
      <c r="D6" s="31">
        <f>D7+D8+D9+D10+D11+D12</f>
        <v>39280</v>
      </c>
    </row>
    <row r="7" spans="1:5" ht="12.75">
      <c r="A7" s="93" t="s">
        <v>28</v>
      </c>
      <c r="B7" s="93"/>
      <c r="C7" s="16">
        <v>0</v>
      </c>
      <c r="D7" s="38">
        <v>0</v>
      </c>
      <c r="E7" s="39"/>
    </row>
    <row r="8" spans="1:5" ht="25.5" customHeight="1">
      <c r="A8" s="93" t="s">
        <v>29</v>
      </c>
      <c r="B8" s="93"/>
      <c r="C8" s="16">
        <v>0</v>
      </c>
      <c r="D8" s="16">
        <v>0</v>
      </c>
      <c r="E8" s="39"/>
    </row>
    <row r="9" spans="1:4" ht="12.75">
      <c r="A9" s="93" t="s">
        <v>30</v>
      </c>
      <c r="B9" s="93"/>
      <c r="C9" s="16">
        <v>0</v>
      </c>
      <c r="D9" s="16">
        <v>0</v>
      </c>
    </row>
    <row r="10" spans="1:4" ht="12.75">
      <c r="A10" s="93" t="s">
        <v>31</v>
      </c>
      <c r="B10" s="93"/>
      <c r="C10" s="16">
        <v>0</v>
      </c>
      <c r="D10" s="16">
        <v>0</v>
      </c>
    </row>
    <row r="11" spans="1:4" ht="12.75">
      <c r="A11" s="96" t="s">
        <v>91</v>
      </c>
      <c r="B11" s="97"/>
      <c r="C11" s="16">
        <v>0</v>
      </c>
      <c r="D11" s="16">
        <v>0</v>
      </c>
    </row>
    <row r="12" spans="1:4" ht="12.75">
      <c r="A12" s="93" t="s">
        <v>127</v>
      </c>
      <c r="B12" s="93"/>
      <c r="C12" s="16">
        <v>33753.3</v>
      </c>
      <c r="D12" s="16">
        <v>39280</v>
      </c>
    </row>
    <row r="13" spans="1:4" ht="12.75">
      <c r="A13" s="94" t="s">
        <v>32</v>
      </c>
      <c r="B13" s="94"/>
      <c r="C13" s="32">
        <f>SUM(C14:C23)</f>
        <v>806600.2100000001</v>
      </c>
      <c r="D13" s="32">
        <f>SUM(D14:D23)</f>
        <v>942263.39</v>
      </c>
    </row>
    <row r="14" spans="1:4" ht="12.75">
      <c r="A14" s="93" t="s">
        <v>33</v>
      </c>
      <c r="B14" s="93"/>
      <c r="C14" s="16">
        <v>0</v>
      </c>
      <c r="D14" s="16">
        <v>0</v>
      </c>
    </row>
    <row r="15" spans="1:4" ht="12.75">
      <c r="A15" s="93" t="s">
        <v>34</v>
      </c>
      <c r="B15" s="93"/>
      <c r="C15" s="16">
        <v>97390.62</v>
      </c>
      <c r="D15" s="16">
        <v>18142.35</v>
      </c>
    </row>
    <row r="16" spans="1:4" ht="12.75">
      <c r="A16" s="93" t="s">
        <v>35</v>
      </c>
      <c r="B16" s="93"/>
      <c r="C16" s="16">
        <v>107663.11</v>
      </c>
      <c r="D16" s="16">
        <v>156134.26</v>
      </c>
    </row>
    <row r="17" spans="1:4" ht="12.75">
      <c r="A17" s="93" t="s">
        <v>36</v>
      </c>
      <c r="B17" s="93"/>
      <c r="C17" s="16">
        <v>0</v>
      </c>
      <c r="D17" s="16">
        <v>60</v>
      </c>
    </row>
    <row r="18" spans="1:4" ht="12.75">
      <c r="A18" s="93" t="s">
        <v>37</v>
      </c>
      <c r="B18" s="93"/>
      <c r="C18" s="16">
        <v>351806.29</v>
      </c>
      <c r="D18" s="16">
        <v>490949.04</v>
      </c>
    </row>
    <row r="19" spans="1:4" ht="12.75">
      <c r="A19" s="93" t="s">
        <v>38</v>
      </c>
      <c r="B19" s="93"/>
      <c r="C19" s="16">
        <v>78251.66</v>
      </c>
      <c r="D19" s="16">
        <v>104688.02</v>
      </c>
    </row>
    <row r="20" spans="1:4" ht="12.75">
      <c r="A20" s="93" t="s">
        <v>39</v>
      </c>
      <c r="B20" s="93"/>
      <c r="C20" s="16">
        <v>11344.3</v>
      </c>
      <c r="D20" s="16">
        <v>3535.12</v>
      </c>
    </row>
    <row r="21" spans="1:4" ht="12.75">
      <c r="A21" s="93" t="s">
        <v>40</v>
      </c>
      <c r="B21" s="93"/>
      <c r="C21" s="16">
        <v>0</v>
      </c>
      <c r="D21" s="16">
        <v>0</v>
      </c>
    </row>
    <row r="22" spans="1:4" ht="12.75">
      <c r="A22" s="93" t="s">
        <v>41</v>
      </c>
      <c r="B22" s="93"/>
      <c r="C22" s="16">
        <v>160144.23</v>
      </c>
      <c r="D22" s="16">
        <v>168754.6</v>
      </c>
    </row>
    <row r="23" spans="1:4" ht="12.75">
      <c r="A23" s="93" t="s">
        <v>42</v>
      </c>
      <c r="B23" s="93"/>
      <c r="C23" s="16">
        <v>0</v>
      </c>
      <c r="D23" s="16">
        <v>0</v>
      </c>
    </row>
    <row r="24" spans="1:4" ht="12.75">
      <c r="A24" s="94" t="s">
        <v>128</v>
      </c>
      <c r="B24" s="94"/>
      <c r="C24" s="32">
        <f>C6-C13</f>
        <v>-772846.91</v>
      </c>
      <c r="D24" s="32">
        <f>D6-D13</f>
        <v>-902983.39</v>
      </c>
    </row>
    <row r="25" spans="1:4" ht="12.75">
      <c r="A25" s="94" t="s">
        <v>43</v>
      </c>
      <c r="B25" s="94"/>
      <c r="C25" s="32">
        <f>SUM(C26:C28)</f>
        <v>60</v>
      </c>
      <c r="D25" s="32">
        <f>SUM(D26:D28)</f>
        <v>107</v>
      </c>
    </row>
    <row r="26" spans="1:4" ht="12.75">
      <c r="A26" s="93" t="s">
        <v>44</v>
      </c>
      <c r="B26" s="93"/>
      <c r="C26" s="16">
        <v>0</v>
      </c>
      <c r="D26" s="16">
        <v>0</v>
      </c>
    </row>
    <row r="27" spans="1:4" ht="12.75">
      <c r="A27" s="93" t="s">
        <v>45</v>
      </c>
      <c r="B27" s="93"/>
      <c r="C27" s="16">
        <v>0</v>
      </c>
      <c r="D27" s="16">
        <v>0</v>
      </c>
    </row>
    <row r="28" spans="1:4" ht="12.75">
      <c r="A28" s="93" t="s">
        <v>46</v>
      </c>
      <c r="B28" s="93"/>
      <c r="C28" s="16">
        <v>60</v>
      </c>
      <c r="D28" s="16">
        <v>107</v>
      </c>
    </row>
    <row r="29" spans="1:4" ht="12.75">
      <c r="A29" s="94" t="s">
        <v>47</v>
      </c>
      <c r="B29" s="94"/>
      <c r="C29" s="32">
        <f>C31+C30</f>
        <v>0</v>
      </c>
      <c r="D29" s="32">
        <f>D31+D30</f>
        <v>0</v>
      </c>
    </row>
    <row r="30" spans="1:4" ht="39" customHeight="1">
      <c r="A30" s="96" t="s">
        <v>92</v>
      </c>
      <c r="B30" s="97"/>
      <c r="C30" s="16">
        <v>0</v>
      </c>
      <c r="D30" s="16">
        <v>0</v>
      </c>
    </row>
    <row r="31" spans="1:4" ht="12.75">
      <c r="A31" s="93" t="s">
        <v>129</v>
      </c>
      <c r="B31" s="93"/>
      <c r="C31" s="16">
        <v>0</v>
      </c>
      <c r="D31" s="16">
        <v>0</v>
      </c>
    </row>
    <row r="32" spans="1:4" ht="12.75">
      <c r="A32" s="94" t="s">
        <v>48</v>
      </c>
      <c r="B32" s="94"/>
      <c r="C32" s="32">
        <f>C24+C25-C29</f>
        <v>-772786.91</v>
      </c>
      <c r="D32" s="32">
        <f>D24+D25-D29</f>
        <v>-902876.39</v>
      </c>
    </row>
    <row r="33" spans="1:4" ht="12.75">
      <c r="A33" s="94" t="s">
        <v>49</v>
      </c>
      <c r="B33" s="94"/>
      <c r="C33" s="32">
        <f>SUM(C34:C36)</f>
        <v>122.85</v>
      </c>
      <c r="D33" s="32">
        <f>SUM(D34:D36)</f>
        <v>3550.77</v>
      </c>
    </row>
    <row r="34" spans="1:4" ht="12.75">
      <c r="A34" s="93" t="s">
        <v>50</v>
      </c>
      <c r="B34" s="93"/>
      <c r="C34" s="16">
        <v>0</v>
      </c>
      <c r="D34" s="16">
        <v>0</v>
      </c>
    </row>
    <row r="35" spans="1:4" ht="12.75">
      <c r="A35" s="93" t="s">
        <v>51</v>
      </c>
      <c r="B35" s="93"/>
      <c r="C35" s="16">
        <v>0</v>
      </c>
      <c r="D35" s="16">
        <v>0</v>
      </c>
    </row>
    <row r="36" spans="1:4" ht="12.75">
      <c r="A36" s="93" t="s">
        <v>52</v>
      </c>
      <c r="B36" s="93"/>
      <c r="C36" s="16">
        <v>122.85</v>
      </c>
      <c r="D36" s="16">
        <v>3550.77</v>
      </c>
    </row>
    <row r="37" spans="1:4" ht="12.75">
      <c r="A37" s="94" t="s">
        <v>53</v>
      </c>
      <c r="B37" s="94"/>
      <c r="C37" s="32">
        <f>SUM(C38:C39)</f>
        <v>0</v>
      </c>
      <c r="D37" s="32">
        <f>SUM(D38:D39)</f>
        <v>0</v>
      </c>
    </row>
    <row r="38" spans="1:4" ht="12.75">
      <c r="A38" s="93" t="s">
        <v>54</v>
      </c>
      <c r="B38" s="93"/>
      <c r="C38" s="16">
        <v>0</v>
      </c>
      <c r="D38" s="16">
        <v>0</v>
      </c>
    </row>
    <row r="39" spans="1:4" ht="12.75">
      <c r="A39" s="93" t="s">
        <v>55</v>
      </c>
      <c r="B39" s="93"/>
      <c r="C39" s="16">
        <v>0</v>
      </c>
      <c r="D39" s="16">
        <v>0</v>
      </c>
    </row>
    <row r="40" spans="1:4" ht="12.75">
      <c r="A40" s="94" t="s">
        <v>143</v>
      </c>
      <c r="B40" s="94"/>
      <c r="C40" s="32">
        <f>C32+C33-C37</f>
        <v>-772664.06</v>
      </c>
      <c r="D40" s="32">
        <f>D32+D33-D37</f>
        <v>-899325.62</v>
      </c>
    </row>
    <row r="41" spans="1:4" ht="12.75">
      <c r="A41" s="94" t="s">
        <v>144</v>
      </c>
      <c r="B41" s="94"/>
      <c r="C41" s="33">
        <v>0</v>
      </c>
      <c r="D41" s="33">
        <v>0</v>
      </c>
    </row>
    <row r="42" spans="1:4" ht="27" customHeight="1">
      <c r="A42" s="94" t="s">
        <v>145</v>
      </c>
      <c r="B42" s="94"/>
      <c r="C42" s="33">
        <v>0</v>
      </c>
      <c r="D42" s="33">
        <v>0</v>
      </c>
    </row>
    <row r="43" spans="1:4" ht="12.75">
      <c r="A43" s="94" t="s">
        <v>146</v>
      </c>
      <c r="B43" s="94"/>
      <c r="C43" s="32">
        <f>C40-C41-C42</f>
        <v>-772664.06</v>
      </c>
      <c r="D43" s="32">
        <f>D40-D41-D42</f>
        <v>-899325.62</v>
      </c>
    </row>
    <row r="46" ht="9.75" customHeight="1"/>
    <row r="47" spans="1:4" ht="12.75">
      <c r="A47" s="14" t="s">
        <v>24</v>
      </c>
      <c r="B47" s="14" t="s">
        <v>25</v>
      </c>
      <c r="C47" s="95" t="s">
        <v>26</v>
      </c>
      <c r="D47" s="95"/>
    </row>
  </sheetData>
  <sheetProtection/>
  <mergeCells count="45">
    <mergeCell ref="A6:B6"/>
    <mergeCell ref="A7:B7"/>
    <mergeCell ref="A8:B8"/>
    <mergeCell ref="A9:B9"/>
    <mergeCell ref="A10:B10"/>
    <mergeCell ref="A15:B15"/>
    <mergeCell ref="A12:B12"/>
    <mergeCell ref="A13:B13"/>
    <mergeCell ref="A11:B11"/>
    <mergeCell ref="A14:B14"/>
    <mergeCell ref="A16:B16"/>
    <mergeCell ref="A17:B17"/>
    <mergeCell ref="A18:B18"/>
    <mergeCell ref="A19:B19"/>
    <mergeCell ref="A23:B23"/>
    <mergeCell ref="A24:B24"/>
    <mergeCell ref="A29:B29"/>
    <mergeCell ref="A31:B31"/>
    <mergeCell ref="A32:B32"/>
    <mergeCell ref="A25:B25"/>
    <mergeCell ref="A26:B26"/>
    <mergeCell ref="A20:B20"/>
    <mergeCell ref="A27:B27"/>
    <mergeCell ref="A21:B21"/>
    <mergeCell ref="A22:B22"/>
    <mergeCell ref="A40:B40"/>
    <mergeCell ref="A33:B33"/>
    <mergeCell ref="A30:B30"/>
    <mergeCell ref="C1:D1"/>
    <mergeCell ref="C4:D4"/>
    <mergeCell ref="C2:D3"/>
    <mergeCell ref="A5:B5"/>
    <mergeCell ref="A2:A3"/>
    <mergeCell ref="B2:B3"/>
    <mergeCell ref="A28:B28"/>
    <mergeCell ref="A34:B34"/>
    <mergeCell ref="A35:B35"/>
    <mergeCell ref="A36:B36"/>
    <mergeCell ref="A37:B37"/>
    <mergeCell ref="A38:B38"/>
    <mergeCell ref="C47:D47"/>
    <mergeCell ref="A43:B43"/>
    <mergeCell ref="A41:B41"/>
    <mergeCell ref="A42:B42"/>
    <mergeCell ref="A39:B39"/>
  </mergeCells>
  <printOptions/>
  <pageMargins left="0.68" right="0.6" top="0.59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26.140625" style="12" customWidth="1"/>
    <col min="2" max="2" width="38.00390625" style="12" customWidth="1"/>
    <col min="3" max="3" width="15.8515625" style="12" customWidth="1"/>
    <col min="4" max="4" width="14.8515625" style="12" customWidth="1"/>
    <col min="5" max="16384" width="9.140625" style="12" customWidth="1"/>
  </cols>
  <sheetData>
    <row r="1" spans="1:4" ht="28.5" customHeight="1">
      <c r="A1" s="21" t="s">
        <v>132</v>
      </c>
      <c r="B1" s="24" t="s">
        <v>76</v>
      </c>
      <c r="C1" s="98" t="s">
        <v>5</v>
      </c>
      <c r="D1" s="99"/>
    </row>
    <row r="2" spans="1:4" ht="12.75">
      <c r="A2" s="106" t="s">
        <v>137</v>
      </c>
      <c r="B2" s="108" t="s">
        <v>131</v>
      </c>
      <c r="C2" s="102" t="s">
        <v>158</v>
      </c>
      <c r="D2" s="103"/>
    </row>
    <row r="3" spans="1:4" ht="45" customHeight="1">
      <c r="A3" s="107"/>
      <c r="B3" s="112"/>
      <c r="C3" s="100"/>
      <c r="D3" s="101"/>
    </row>
    <row r="4" spans="1:4" ht="27.75" customHeight="1">
      <c r="A4" s="20" t="s">
        <v>136</v>
      </c>
      <c r="B4" s="23" t="s">
        <v>159</v>
      </c>
      <c r="C4" s="100"/>
      <c r="D4" s="101"/>
    </row>
    <row r="5" spans="1:4" ht="28.5" customHeight="1">
      <c r="A5" s="104"/>
      <c r="B5" s="105"/>
      <c r="C5" s="13" t="s">
        <v>56</v>
      </c>
      <c r="D5" s="15" t="s">
        <v>57</v>
      </c>
    </row>
    <row r="6" spans="1:4" ht="12.75">
      <c r="A6" s="94" t="s">
        <v>58</v>
      </c>
      <c r="B6" s="94"/>
      <c r="C6" s="34">
        <v>521859.21</v>
      </c>
      <c r="D6" s="34">
        <v>743791.97</v>
      </c>
    </row>
    <row r="7" spans="1:4" ht="12.75">
      <c r="A7" s="93" t="s">
        <v>59</v>
      </c>
      <c r="B7" s="93"/>
      <c r="C7" s="18">
        <f>SUM(C8:C17)</f>
        <v>803301.47</v>
      </c>
      <c r="D7" s="18">
        <f>SUM(D8:D17)</f>
        <v>939452.42</v>
      </c>
    </row>
    <row r="8" spans="1:4" ht="12.75">
      <c r="A8" s="93" t="s">
        <v>60</v>
      </c>
      <c r="B8" s="93"/>
      <c r="C8" s="17">
        <v>0</v>
      </c>
      <c r="D8" s="17">
        <v>0</v>
      </c>
    </row>
    <row r="9" spans="1:4" ht="12.75">
      <c r="A9" s="93" t="s">
        <v>61</v>
      </c>
      <c r="B9" s="93"/>
      <c r="C9" s="17">
        <v>803301.47</v>
      </c>
      <c r="D9" s="17">
        <v>939452.42</v>
      </c>
    </row>
    <row r="10" spans="1:4" ht="17.25" customHeight="1">
      <c r="A10" s="93" t="s">
        <v>93</v>
      </c>
      <c r="B10" s="93"/>
      <c r="C10" s="17">
        <v>0</v>
      </c>
      <c r="D10" s="17">
        <v>0</v>
      </c>
    </row>
    <row r="11" spans="1:4" ht="12.75">
      <c r="A11" s="93" t="s">
        <v>62</v>
      </c>
      <c r="B11" s="93"/>
      <c r="C11" s="17">
        <v>0</v>
      </c>
      <c r="D11" s="17">
        <v>0</v>
      </c>
    </row>
    <row r="12" spans="1:4" ht="12.75">
      <c r="A12" s="93" t="s">
        <v>94</v>
      </c>
      <c r="B12" s="93"/>
      <c r="C12" s="17">
        <v>0</v>
      </c>
      <c r="D12" s="17">
        <v>0</v>
      </c>
    </row>
    <row r="13" spans="1:4" ht="26.25" customHeight="1">
      <c r="A13" s="93" t="s">
        <v>95</v>
      </c>
      <c r="B13" s="93"/>
      <c r="C13" s="17">
        <v>0</v>
      </c>
      <c r="D13" s="17">
        <v>0</v>
      </c>
    </row>
    <row r="14" spans="1:4" ht="12.75">
      <c r="A14" s="93" t="s">
        <v>96</v>
      </c>
      <c r="B14" s="93"/>
      <c r="C14" s="17">
        <v>0</v>
      </c>
      <c r="D14" s="17">
        <v>0</v>
      </c>
    </row>
    <row r="15" spans="1:4" ht="12.75">
      <c r="A15" s="93" t="s">
        <v>63</v>
      </c>
      <c r="B15" s="93"/>
      <c r="C15" s="17">
        <v>0</v>
      </c>
      <c r="D15" s="17">
        <v>0</v>
      </c>
    </row>
    <row r="16" spans="1:4" ht="12.75">
      <c r="A16" s="93" t="s">
        <v>64</v>
      </c>
      <c r="B16" s="93"/>
      <c r="C16" s="17">
        <v>0</v>
      </c>
      <c r="D16" s="17">
        <v>0</v>
      </c>
    </row>
    <row r="17" spans="1:4" ht="12.75">
      <c r="A17" s="93" t="s">
        <v>65</v>
      </c>
      <c r="B17" s="93"/>
      <c r="C17" s="17">
        <v>0</v>
      </c>
      <c r="D17" s="17">
        <v>0</v>
      </c>
    </row>
    <row r="18" spans="1:4" ht="12.75">
      <c r="A18" s="93" t="s">
        <v>97</v>
      </c>
      <c r="B18" s="93"/>
      <c r="C18" s="18">
        <f>SUM(C19:C27)</f>
        <v>581368.7100000001</v>
      </c>
      <c r="D18" s="18">
        <f>SUM(D19:D27)</f>
        <v>815841.8300000001</v>
      </c>
    </row>
    <row r="19" spans="1:4" ht="12.75">
      <c r="A19" s="93" t="s">
        <v>66</v>
      </c>
      <c r="B19" s="93"/>
      <c r="C19" s="17">
        <v>547416.56</v>
      </c>
      <c r="D19" s="17">
        <v>772664.06</v>
      </c>
    </row>
    <row r="20" spans="1:4" ht="12.75">
      <c r="A20" s="93" t="s">
        <v>67</v>
      </c>
      <c r="B20" s="93"/>
      <c r="C20" s="17">
        <v>33952.15</v>
      </c>
      <c r="D20" s="17">
        <v>43177.77</v>
      </c>
    </row>
    <row r="21" spans="1:4" ht="12.75">
      <c r="A21" s="93" t="s">
        <v>68</v>
      </c>
      <c r="B21" s="93"/>
      <c r="C21" s="17">
        <v>0</v>
      </c>
      <c r="D21" s="17">
        <v>0</v>
      </c>
    </row>
    <row r="22" spans="1:4" ht="12.75">
      <c r="A22" s="93" t="s">
        <v>69</v>
      </c>
      <c r="B22" s="93"/>
      <c r="C22" s="17">
        <v>0</v>
      </c>
      <c r="D22" s="17">
        <v>0</v>
      </c>
    </row>
    <row r="23" spans="1:4" ht="12.75">
      <c r="A23" s="93" t="s">
        <v>142</v>
      </c>
      <c r="B23" s="93"/>
      <c r="C23" s="17">
        <v>0</v>
      </c>
      <c r="D23" s="17">
        <v>0</v>
      </c>
    </row>
    <row r="24" spans="1:4" ht="26.25" customHeight="1">
      <c r="A24" s="93" t="s">
        <v>98</v>
      </c>
      <c r="B24" s="93"/>
      <c r="C24" s="17">
        <v>0</v>
      </c>
      <c r="D24" s="17">
        <v>0</v>
      </c>
    </row>
    <row r="25" spans="1:4" ht="12.75">
      <c r="A25" s="93" t="s">
        <v>99</v>
      </c>
      <c r="B25" s="93"/>
      <c r="C25" s="17">
        <v>0</v>
      </c>
      <c r="D25" s="17">
        <v>0</v>
      </c>
    </row>
    <row r="26" spans="1:4" ht="12.75">
      <c r="A26" s="93" t="s">
        <v>70</v>
      </c>
      <c r="B26" s="93"/>
      <c r="C26" s="17">
        <v>0</v>
      </c>
      <c r="D26" s="17">
        <v>0</v>
      </c>
    </row>
    <row r="27" spans="1:4" ht="12.75">
      <c r="A27" s="93" t="s">
        <v>71</v>
      </c>
      <c r="B27" s="93"/>
      <c r="C27" s="17">
        <v>0</v>
      </c>
      <c r="D27" s="17">
        <v>0</v>
      </c>
    </row>
    <row r="28" spans="1:4" ht="12.75">
      <c r="A28" s="94" t="s">
        <v>72</v>
      </c>
      <c r="B28" s="94"/>
      <c r="C28" s="35">
        <f>C6+C7-C18</f>
        <v>743791.9699999999</v>
      </c>
      <c r="D28" s="35">
        <f>D6+D7-D18</f>
        <v>867402.56</v>
      </c>
    </row>
    <row r="29" spans="1:4" ht="12.75">
      <c r="A29" s="94" t="s">
        <v>73</v>
      </c>
      <c r="B29" s="94"/>
      <c r="C29" s="36">
        <f>SUM(C30:C31)</f>
        <v>-772664.06</v>
      </c>
      <c r="D29" s="36">
        <f>SUM(D30:D31)</f>
        <v>-899325.62</v>
      </c>
    </row>
    <row r="30" spans="1:4" ht="12.75">
      <c r="A30" s="93" t="s">
        <v>75</v>
      </c>
      <c r="B30" s="93"/>
      <c r="C30" s="19">
        <v>0</v>
      </c>
      <c r="D30" s="19">
        <v>0</v>
      </c>
    </row>
    <row r="31" spans="1:4" ht="12.75">
      <c r="A31" s="93" t="s">
        <v>74</v>
      </c>
      <c r="B31" s="93"/>
      <c r="C31" s="19">
        <f>IF('Rachunek Zysków i Strat'!C43&lt;0,'Rachunek Zysków i Strat'!C43," ")</f>
        <v>-772664.06</v>
      </c>
      <c r="D31" s="19">
        <f>IF('Rachunek Zysków i Strat'!D43&lt;0,'Rachunek Zysków i Strat'!D43," ")</f>
        <v>-899325.62</v>
      </c>
    </row>
    <row r="32" spans="1:4" ht="25.5" customHeight="1">
      <c r="A32" s="93" t="s">
        <v>140</v>
      </c>
      <c r="B32" s="93"/>
      <c r="C32" s="34">
        <v>0</v>
      </c>
      <c r="D32" s="34">
        <v>0</v>
      </c>
    </row>
    <row r="33" spans="1:4" ht="12.75">
      <c r="A33" s="94" t="s">
        <v>141</v>
      </c>
      <c r="B33" s="94"/>
      <c r="C33" s="36">
        <f>C28+(C29-C32)</f>
        <v>-28872.0900000002</v>
      </c>
      <c r="D33" s="36">
        <f>D28+(D29-D32)</f>
        <v>-31923.05999999994</v>
      </c>
    </row>
    <row r="34" spans="1:2" ht="12.75">
      <c r="A34" s="111"/>
      <c r="B34" s="111"/>
    </row>
    <row r="38" spans="1:4" ht="12.75">
      <c r="A38" s="14" t="s">
        <v>24</v>
      </c>
      <c r="B38" s="14" t="s">
        <v>25</v>
      </c>
      <c r="C38" s="95" t="s">
        <v>26</v>
      </c>
      <c r="D38" s="95"/>
    </row>
  </sheetData>
  <sheetProtection/>
  <mergeCells count="36">
    <mergeCell ref="A12:B12"/>
    <mergeCell ref="A13:B13"/>
    <mergeCell ref="C4:D4"/>
    <mergeCell ref="C1:D1"/>
    <mergeCell ref="C2:D3"/>
    <mergeCell ref="A6:B6"/>
    <mergeCell ref="A5:B5"/>
    <mergeCell ref="A7:B7"/>
    <mergeCell ref="A2:A3"/>
    <mergeCell ref="B2:B3"/>
    <mergeCell ref="A8:B8"/>
    <mergeCell ref="A9:B9"/>
    <mergeCell ref="A10:B10"/>
    <mergeCell ref="A11:B11"/>
    <mergeCell ref="A24:B24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6:B26"/>
    <mergeCell ref="A27:B27"/>
    <mergeCell ref="A28:B28"/>
    <mergeCell ref="A29:B29"/>
    <mergeCell ref="A30:B30"/>
    <mergeCell ref="C38:D38"/>
    <mergeCell ref="A31:B31"/>
    <mergeCell ref="A32:B32"/>
    <mergeCell ref="A33:B33"/>
    <mergeCell ref="A34:B34"/>
  </mergeCells>
  <printOptions/>
  <pageMargins left="0.49" right="0.41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Wieczorek</dc:creator>
  <cp:keywords/>
  <dc:description/>
  <cp:lastModifiedBy>stenia</cp:lastModifiedBy>
  <cp:lastPrinted>2023-03-17T10:23:50Z</cp:lastPrinted>
  <dcterms:created xsi:type="dcterms:W3CDTF">2011-12-13T06:29:05Z</dcterms:created>
  <dcterms:modified xsi:type="dcterms:W3CDTF">2023-03-17T10:28:18Z</dcterms:modified>
  <cp:category/>
  <cp:version/>
  <cp:contentType/>
  <cp:contentStatus/>
</cp:coreProperties>
</file>