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5" windowWidth="9765" windowHeight="8445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<sst xmlns="http://schemas.openxmlformats.org/spreadsheetml/2006/main" count="746" uniqueCount="379">
  <si>
    <t>Dz.</t>
  </si>
  <si>
    <t>Rozdz.</t>
  </si>
  <si>
    <t>§</t>
  </si>
  <si>
    <t>TREŚĆ</t>
  </si>
  <si>
    <t>Plan na 2003 w zł</t>
  </si>
  <si>
    <t xml:space="preserve">Pozostała działalność </t>
  </si>
  <si>
    <t>TRANSPORT I ŁĄCZNOŚĆ</t>
  </si>
  <si>
    <t xml:space="preserve">Drogi publiczne gminne </t>
  </si>
  <si>
    <t>GOSPODARKA MIESZKANIOWA</t>
  </si>
  <si>
    <t xml:space="preserve">Gospodarka gruntami i nieruchomościami </t>
  </si>
  <si>
    <t>50.000</t>
  </si>
  <si>
    <t>DZIAŁALNOŚĆ USŁUGOWA</t>
  </si>
  <si>
    <t>6.000</t>
  </si>
  <si>
    <t>Cmentarze</t>
  </si>
  <si>
    <t>ADMINISTRACJA PUBLICZNA</t>
  </si>
  <si>
    <t>Urzędy Wojewódzkie</t>
  </si>
  <si>
    <t>Dotacje celowe otrzymane z budżetu państwa na realizację zadań bieżących z zakresu administracji rządowej oraz innych zadań zleconych gminom ustawami</t>
  </si>
  <si>
    <t>URZĘDY NACZELNYCH ORGANÓW WŁADZY PAŃSTWOWEJ, KONTROLI I OCHRONY PRAWA ORAZ SĄDOWNICTWA</t>
  </si>
  <si>
    <t>Urzędy naczelnych organów władzy państwowej, kontroli i ochrony prawa</t>
  </si>
  <si>
    <t>Dotacje celowe otrzymane z budżetu państwa na realizację zadań bieżących z zakresu administracji rządowej oraz innych zadań zleconych gminie (prowadzenie i aktualizacja stałego rejestru wyborców)</t>
  </si>
  <si>
    <t>3.636.132</t>
  </si>
  <si>
    <t xml:space="preserve">Wpływy z podatku dochodowego od osób fizycznych </t>
  </si>
  <si>
    <t>7.000</t>
  </si>
  <si>
    <t>Podatek od działalności gospodarczej osób fizycznych opłacony w formie karty podatkowej</t>
  </si>
  <si>
    <t>Podatek od nieruchomości</t>
  </si>
  <si>
    <t xml:space="preserve">Podatek rolny </t>
  </si>
  <si>
    <t>Podatek od środków transportowych</t>
  </si>
  <si>
    <t>1.402.000</t>
  </si>
  <si>
    <t>270.000</t>
  </si>
  <si>
    <t>1.010.000</t>
  </si>
  <si>
    <t>60.000</t>
  </si>
  <si>
    <t>45.000</t>
  </si>
  <si>
    <t>Odsetki od nieterminowych wpłat z tytułu podatków i opłat</t>
  </si>
  <si>
    <t>13.800</t>
  </si>
  <si>
    <t xml:space="preserve">Wpływy z innych opłat stanowiących dochody jednostek samorządu terytorialnego na podstawie ustaw </t>
  </si>
  <si>
    <t>127.000</t>
  </si>
  <si>
    <t>Wpływy z opłaty skarbowej</t>
  </si>
  <si>
    <t>Wpływy z opłaty eksploatacyjnej</t>
  </si>
  <si>
    <t xml:space="preserve">Wpływy z opłat za zezwolenia na sprzedaż alkoholu </t>
  </si>
  <si>
    <t>Udziały gmin w podatkach stanowiących dochód budżetu państwa</t>
  </si>
  <si>
    <t>751.762</t>
  </si>
  <si>
    <t>Podatek dochodowy od osób fizycznych</t>
  </si>
  <si>
    <t>744.762</t>
  </si>
  <si>
    <t>Podatek dochodowy od osób prawnych</t>
  </si>
  <si>
    <t>RÓŻNE ROZLICZENIA</t>
  </si>
  <si>
    <t>6.800.334</t>
  </si>
  <si>
    <t>Część oświatowa subwencji ogólnej dla jednostek samorządu terytorialnego</t>
  </si>
  <si>
    <t>5.098.084</t>
  </si>
  <si>
    <t>Subwencje ogólne z budżetu państwa</t>
  </si>
  <si>
    <t>1.090.157</t>
  </si>
  <si>
    <t xml:space="preserve">Różne rozliczenia finansowe </t>
  </si>
  <si>
    <t>104.404</t>
  </si>
  <si>
    <t>Pozostałe odsetki (z rachunków bankowych )</t>
  </si>
  <si>
    <t>OŚWIATA I WYCHOWANIE</t>
  </si>
  <si>
    <t>114.728</t>
  </si>
  <si>
    <t xml:space="preserve">Gimnazja </t>
  </si>
  <si>
    <t>9.600</t>
  </si>
  <si>
    <t>924.020</t>
  </si>
  <si>
    <t>25.400</t>
  </si>
  <si>
    <t>Dotacje celowe otrzymane z budżetu państwa na realizację zadań bieżących z zakresu administracji rządowej oraz innych zadań zleconych gminie ustawami</t>
  </si>
  <si>
    <t>591.900</t>
  </si>
  <si>
    <t>Ośrodki pomocy społecznej</t>
  </si>
  <si>
    <t>108.700</t>
  </si>
  <si>
    <t>EDUKACYJNA OPIEKA WYCHOWAWCZA</t>
  </si>
  <si>
    <t xml:space="preserve">Pomoc materialna dla uczniów </t>
  </si>
  <si>
    <t>GOSPODARKA KOMUNALNA I OCHRONA ŚRODOWISKA</t>
  </si>
  <si>
    <t>110.095</t>
  </si>
  <si>
    <t xml:space="preserve">Gospodarka ściekowa i ochrona wód </t>
  </si>
  <si>
    <t>7.500</t>
  </si>
  <si>
    <t>Oświetlenie ulic, placów i dróg</t>
  </si>
  <si>
    <t>KULTURA I OCHRONA DZIEDZICTWA NARODOWEGO</t>
  </si>
  <si>
    <t>Domy i ośrodki kultury, świetlice i kluby</t>
  </si>
  <si>
    <t>KULTURA FIZYCZNA I SPORT</t>
  </si>
  <si>
    <t>OGÓŁEM :</t>
  </si>
  <si>
    <t>12.232.404</t>
  </si>
  <si>
    <t xml:space="preserve"> </t>
  </si>
  <si>
    <t xml:space="preserve">Melioracje wodne </t>
  </si>
  <si>
    <t xml:space="preserve">Zakup materiałów i wyposażenia </t>
  </si>
  <si>
    <t xml:space="preserve">Zakup usług pozostałych </t>
  </si>
  <si>
    <t>Infrastruktura wodociągowa i sanitacyjna wsi</t>
  </si>
  <si>
    <t xml:space="preserve">Wydatki inwestycyjne jednostek budżetowych (Załącznik Nr 6) w tym: </t>
  </si>
  <si>
    <t xml:space="preserve">Postęp biologiczny w produkcji roślinnej </t>
  </si>
  <si>
    <t xml:space="preserve">Zakup usług pozostałych (Farol – Falęcin) </t>
  </si>
  <si>
    <t>Zwalczanie chorób zakaźnych zwierząt</t>
  </si>
  <si>
    <t xml:space="preserve">Składki na ubezpieczenia społeczne </t>
  </si>
  <si>
    <t>Zakup materiałów i wyposażenia</t>
  </si>
  <si>
    <t xml:space="preserve">Izby Rolnicze </t>
  </si>
  <si>
    <t>Drogi publiczne gminne</t>
  </si>
  <si>
    <t xml:space="preserve">Zakup usług remontowych </t>
  </si>
  <si>
    <t>Zakup usług pozostałych</t>
  </si>
  <si>
    <t>-</t>
  </si>
  <si>
    <t>Zakup energii</t>
  </si>
  <si>
    <t>Różne opłaty i składki (ubezpieczenia budynków komunalnych)</t>
  </si>
  <si>
    <t>Plany zagospodarowania przestrzennego</t>
  </si>
  <si>
    <t>Wynagrodzenia osobowe pracowników</t>
  </si>
  <si>
    <t>Dodatkowe wynagrodzenia roczne</t>
  </si>
  <si>
    <t>Składki na ubezpieczenia społeczne</t>
  </si>
  <si>
    <t>Składki na fundusz pracy</t>
  </si>
  <si>
    <t>Odpisy na zakładowy fundusz świadczeń socjalnych</t>
  </si>
  <si>
    <t>Rady Gmin</t>
  </si>
  <si>
    <t>Różne wydatki na rzecz osób fizycznych</t>
  </si>
  <si>
    <t>Podróże służbowe krajowe</t>
  </si>
  <si>
    <t>Zakup materiałów i wyposażenia (w tym fundusz reprezentacyjny dla :</t>
  </si>
  <si>
    <t>Urzędy Gmin</t>
  </si>
  <si>
    <t>Nagrody i wydatki osobowe nie zaliczone do wynagrodzeń</t>
  </si>
  <si>
    <t>Składki na ubezpieczenie społeczne</t>
  </si>
  <si>
    <t>Składki na Fundusz Pracy</t>
  </si>
  <si>
    <t>(w tym dla dyspozycji p. Wójta – 3.000)</t>
  </si>
  <si>
    <t>Zakup usług zdrowotnych</t>
  </si>
  <si>
    <t>Różne opłaty i składki w tym :</t>
  </si>
  <si>
    <t>Związek Gmin Wiejskich</t>
  </si>
  <si>
    <t>Różne opłaty i składki</t>
  </si>
  <si>
    <r>
      <t xml:space="preserve">Pozostała działalność </t>
    </r>
    <r>
      <rPr>
        <b/>
        <sz val="10"/>
        <rFont val="Times New Roman"/>
        <family val="1"/>
      </rPr>
      <t>w tym :</t>
    </r>
  </si>
  <si>
    <t>(Rady Sołeckie – 79.500) (Grupa budowlana – 380.000)</t>
  </si>
  <si>
    <t>Nagrody i wydatki osobowe nie zaliczone do wynagrodzeń (pracownicy budowlani)</t>
  </si>
  <si>
    <t>-brygada budowlana</t>
  </si>
  <si>
    <r>
      <t>-</t>
    </r>
    <r>
      <rPr>
        <sz val="12"/>
        <rFont val="Times New Roman"/>
        <family val="1"/>
      </rPr>
      <t>kierownik brygady budowlanej</t>
    </r>
  </si>
  <si>
    <t xml:space="preserve">Dodatkowe wynagrodzenia roczne (pracownicy budowlani) </t>
  </si>
  <si>
    <t>Składki na ubezpieczenia społeczne (pracownicy budowlani)</t>
  </si>
  <si>
    <t>Składki na Fundusz Pracy (pracownicy budowlani)</t>
  </si>
  <si>
    <t>Podróże służbowe krajowe (pracownicy budowlani)</t>
  </si>
  <si>
    <t>Odpisy na zakładowy fundusz świadczeń socjalnych (pracownicy budowlani)</t>
  </si>
  <si>
    <t>Zakup energii (Rady Sołeckie) – 10.000</t>
  </si>
  <si>
    <t xml:space="preserve">Zakup usług remontowych (Rady Sołeckie) </t>
  </si>
  <si>
    <t>Zakup usług zdrowotnych(grupa budowlana)</t>
  </si>
  <si>
    <t>Różne opłaty i składki (Rady Sołeckie 1.000)</t>
  </si>
  <si>
    <t xml:space="preserve">Podróże służbowe krajowe </t>
  </si>
  <si>
    <t>BEZPIECZEŃSTWO PUBLICZNE I OCHRONA PRZECIWPOŻAROWA</t>
  </si>
  <si>
    <t>Ochotnicze Straże Pożarne</t>
  </si>
  <si>
    <t xml:space="preserve">Nagrody i wydatki osobowe nie zaliczone do wynagrodzeń (nagrody „Dzień Strażaka”, nagrody konkursowe) </t>
  </si>
  <si>
    <t>Zakup usług remontowych</t>
  </si>
  <si>
    <t>Obrona cywilna</t>
  </si>
  <si>
    <t>OBSŁUGA DŁUGU PUBLICZNEGO</t>
  </si>
  <si>
    <t>Obsługa papierów wartościowych, kredytów i pożyczek j.s.t.</t>
  </si>
  <si>
    <t>Odsetki i dyskonto od krajowych skarbowych papierów wartościowych oraz pożyczek i kredytów</t>
  </si>
  <si>
    <t>Rezerwy ogólne i celowe</t>
  </si>
  <si>
    <t>Rezerwy</t>
  </si>
  <si>
    <t>Szkoły Podstawowe</t>
  </si>
  <si>
    <t>Dotacja celowa z budżetu na finansowanie lub dofinansowanie zadań zleconych do realizacji stowarzyszeniom (Mała Szkoła – Brąchnówko)</t>
  </si>
  <si>
    <t>Nagrody i wydatki osobowe nie zaliczane do wynagrodzeń</t>
  </si>
  <si>
    <t>Wynagrodzenia osobowe pracowników (w tym nagrody organu prowadzącego)</t>
  </si>
  <si>
    <t xml:space="preserve">Zakup materiałów i wyposażenia w tym : </t>
  </si>
  <si>
    <t>- konkursy szkolne  3.500</t>
  </si>
  <si>
    <t xml:space="preserve">Zakup pomocy naukowych </t>
  </si>
  <si>
    <t xml:space="preserve">Zakup usług remontowych (remont w SP Zelgno – 27.000, remont w SP Grzywna – 134.318 (dach kotłownia) </t>
  </si>
  <si>
    <t xml:space="preserve">Krajowe podróże służbowe </t>
  </si>
  <si>
    <t xml:space="preserve">Przedszkola przy szkołach podstawowych </t>
  </si>
  <si>
    <t>-w tym: konkursy szkolne 2.500</t>
  </si>
  <si>
    <t>Dowożenie uczniów do szkół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</si>
  <si>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kierowcy 4 et.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</si>
  <si>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opiekunki 5  et. dofin. z AWRSP</t>
    </r>
  </si>
  <si>
    <t xml:space="preserve">- remont autobusów </t>
  </si>
  <si>
    <t>Zespoły Ekonomiczno – Administracyjne Szkół</t>
  </si>
  <si>
    <t>Dokształcanie i doskonalenie nauczycieli</t>
  </si>
  <si>
    <t>Pozostała działalność</t>
  </si>
  <si>
    <t>Odpisy na ZFŚS</t>
  </si>
  <si>
    <t>Przeciwdziałanie alkoholizmowi</t>
  </si>
  <si>
    <t>Zakup świadczeń zdrowotnych dla osób nie objętych obowiązkiem ubezpieczenia zdrowotnego</t>
  </si>
  <si>
    <t xml:space="preserve">Zasiłki i pomoc w naturze oraz składki na ubezpieczenia społeczne </t>
  </si>
  <si>
    <t>Świadczenia społeczne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</si>
  <si>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zadania zlecone 557.900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</si>
  <si>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zadania własne 61.110</t>
    </r>
  </si>
  <si>
    <t xml:space="preserve">Różne opłaty i składki </t>
  </si>
  <si>
    <t>Dodatki mieszkaniowe</t>
  </si>
  <si>
    <t xml:space="preserve">Świadczenia społeczne  (środki wł.90.000) </t>
  </si>
  <si>
    <t>Nagrody i wydatki osob.nie zalicz.do wynagr.</t>
  </si>
  <si>
    <t xml:space="preserve">Świadczenia społeczne (dożywianie 101.800) (własne – 25.000, zlecone – 76.800) wyprawki dla I klas (plecak, kostium gimnastyczny – 5.816 wyposażenie stołówek Grzywna, Kończewice – 20.000) </t>
  </si>
  <si>
    <t>Świetlice szkolne</t>
  </si>
  <si>
    <t>Dodatkowe wynagrodzenie roczne</t>
  </si>
  <si>
    <t xml:space="preserve">Odpisy na zakładowy fundusz świadczeń socjalnych </t>
  </si>
  <si>
    <t>Pomoc materialna dla uczniów</t>
  </si>
  <si>
    <t>Stypendia oraz inne formy pomocy dla uczniów</t>
  </si>
  <si>
    <t xml:space="preserve">Zakup usług pozostałych (bilety miesięczne) </t>
  </si>
  <si>
    <t xml:space="preserve">GOSPODARKA KOMUNALNA I OCHRONA ŚRODOWISKA </t>
  </si>
  <si>
    <t>Gospodarka ściekowa i ochrona wód</t>
  </si>
  <si>
    <t>Wydatki inwestycyjne jednostek budżetowych (Załącznik Nr 6)</t>
  </si>
  <si>
    <t>Biblioteki</t>
  </si>
  <si>
    <t>Wynagrodzenia osobowe pracowników (3,5 et.)</t>
  </si>
  <si>
    <t>Zakup pomocy naukowych, dydaktycznych i książek</t>
  </si>
  <si>
    <t>Zakup materiałów i wyposażenia w tym : (Gimnazjum Głuchowo – 500, SP Sławkowo – 500)</t>
  </si>
  <si>
    <t>Zakup materiałów i wyposażenia w tym : SP Kończewice – 1.000 (Cyklon)</t>
  </si>
  <si>
    <t>Zakup usług pozostałych (Cyklon)</t>
  </si>
  <si>
    <t>010</t>
  </si>
  <si>
    <t>ROLNICTWO I ŁOWIECTWO</t>
  </si>
  <si>
    <t xml:space="preserve">Plan dochodów </t>
  </si>
  <si>
    <t>Treść</t>
  </si>
  <si>
    <t>Gospodarka gruntami i nieruchomościami</t>
  </si>
  <si>
    <t>- brygada budowlana</t>
  </si>
  <si>
    <t>- kierownik brygady budowlanej</t>
  </si>
  <si>
    <t>OŚWIATA  I  WYCHOWANIE</t>
  </si>
  <si>
    <t xml:space="preserve">- kierowcy 4 et. </t>
  </si>
  <si>
    <t>- remont autobusów</t>
  </si>
  <si>
    <t>OCHRONA  ZDROWIA</t>
  </si>
  <si>
    <t>EDUKACYJNA  OPIEKA  WYCHOWAWCZA</t>
  </si>
  <si>
    <t>01008</t>
  </si>
  <si>
    <t>01010</t>
  </si>
  <si>
    <t>01015</t>
  </si>
  <si>
    <t>01022</t>
  </si>
  <si>
    <t>01030</t>
  </si>
  <si>
    <t>01095</t>
  </si>
  <si>
    <t>0960</t>
  </si>
  <si>
    <t>0470</t>
  </si>
  <si>
    <t>0750</t>
  </si>
  <si>
    <t>0770</t>
  </si>
  <si>
    <t>0760</t>
  </si>
  <si>
    <t xml:space="preserve">Wpływy z tytułu przekształcenia prawa użytkowania wieczystego przysługującego osobom fizycznym w prawo własności </t>
  </si>
  <si>
    <t xml:space="preserve">DOCHODY OD OSÓB PRAWNYCH, OD OSÓB FIZYCZNYCH I OD INNYCH JEDNOSTEK NIEPOSIADAJĄCYCH OSOBOWOŚCI PRAWNEJ ORAZ WYDATKI ZWIĄZANE Z ICH POBOREM </t>
  </si>
  <si>
    <t xml:space="preserve">Podatek leśny </t>
  </si>
  <si>
    <t>Podatek od czynności cywilnoprawnych</t>
  </si>
  <si>
    <t>0350</t>
  </si>
  <si>
    <t>0310</t>
  </si>
  <si>
    <t>0320</t>
  </si>
  <si>
    <t>0330</t>
  </si>
  <si>
    <t>0340</t>
  </si>
  <si>
    <t>0360</t>
  </si>
  <si>
    <t>0370</t>
  </si>
  <si>
    <t>0500</t>
  </si>
  <si>
    <t>0910</t>
  </si>
  <si>
    <t>0410</t>
  </si>
  <si>
    <t>0460</t>
  </si>
  <si>
    <t>0480</t>
  </si>
  <si>
    <t>0690</t>
  </si>
  <si>
    <t>0010</t>
  </si>
  <si>
    <t>0020</t>
  </si>
  <si>
    <t>0920</t>
  </si>
  <si>
    <t>01097</t>
  </si>
  <si>
    <t>opiekunki 5 et.</t>
  </si>
  <si>
    <t xml:space="preserve">Pobór podatków, opłat  i niepodatkowych należności budżetowych </t>
  </si>
  <si>
    <t>3030</t>
  </si>
  <si>
    <t>4100</t>
  </si>
  <si>
    <t>4210</t>
  </si>
  <si>
    <t>4300</t>
  </si>
  <si>
    <t>4430</t>
  </si>
  <si>
    <t xml:space="preserve">Część wyrównawcza subwencji ogólnej dla gmin </t>
  </si>
  <si>
    <t>Wpływy z opłat za zarząd, użytkowanie i użytkowanie wieczyste nieruchomości</t>
  </si>
  <si>
    <t xml:space="preserve">Otrzymane spadki, zapisy i darowizny w postaci pieniężnej </t>
  </si>
  <si>
    <t>szczepienie psów - 5.000</t>
  </si>
  <si>
    <t>Wynagrodzenia osobowe pracowników w tym :</t>
  </si>
  <si>
    <t xml:space="preserve">Wynagrodzenia agencyjno - prowizyjne </t>
  </si>
  <si>
    <t>6299</t>
  </si>
  <si>
    <t xml:space="preserve">Dotacja przedmiotowa z budżetu dla gospodarstwa pomocniczego </t>
  </si>
  <si>
    <t xml:space="preserve">                                                                                                                        Załącznik nr 1</t>
  </si>
  <si>
    <t xml:space="preserve">                                                                                                                        Załącznik nr 2</t>
  </si>
  <si>
    <t>Plan wydatków</t>
  </si>
  <si>
    <t xml:space="preserve">Wpłaty gmin na rzecz izb rolniczych w wysokości 2% uzyskanych wpływów z podatku rolnego </t>
  </si>
  <si>
    <t>Wynagrodzenia osobowe pracowników (w tym 3 etaty)</t>
  </si>
  <si>
    <t>Zakup usług zdrowotnych (pracownicy budowlana)</t>
  </si>
  <si>
    <t xml:space="preserve">Zakup energii </t>
  </si>
  <si>
    <t xml:space="preserve">Dotacja celowa z budżetu na finansowanie lub dofinansowanie zadań zleconych do realizacji stowarzyszeniom  – Wiejskie Stowarzyszenie Kulturalno - Oświatowe "Edukacja i Przyszłość" w Brąchnówku </t>
  </si>
  <si>
    <t>"Budowa zaplecza socjalno sanitarnego sali gimnastycznej oraz boiska przy Gimnazjum w Głuchowie". Współfinansowanie ze środków własnych</t>
  </si>
  <si>
    <t>"Budowa zaplecza socjalno sanitarnego sali gimnastycznej oraz boiska Gimnazjum Pluskowęsy". Współfinansowanie ze środków własnych</t>
  </si>
  <si>
    <t xml:space="preserve">Odpisy na Zakładowy Fundusz Świadczeń Socjalnych </t>
  </si>
  <si>
    <t>budżetowych  na 2005 rok</t>
  </si>
  <si>
    <t>Plan na 2005 rok</t>
  </si>
  <si>
    <t xml:space="preserve">Środki na dofinansowanie własnych inwestycji gmin pozyskane z innych źródeł - ZPORR Projekt Nr 2 "Modernizacja infrastruktury wodociągowej w celu poprawy jakości wody w Gminie Chełmża" </t>
  </si>
  <si>
    <t xml:space="preserve">Środki na dofinansowanie własnych inwestycji gmin pozyskane z innych źródeł. ZPORR Projekt Nr 2 "Modernizacja infrastruktury wodociągowej w celu poprawy jakości wody w Gminie Chełmża" </t>
  </si>
  <si>
    <t xml:space="preserve">Środki na dofinansowanie własnych inwestycji gmin pozyskane z innych źródeł - ZPORR Projekt Nr 3 " Budowa dróg ułatwiających dostępność do podstawowych usług oraz ważnych gospodarczo rejonów Gminy Chełmża"  </t>
  </si>
  <si>
    <t xml:space="preserve">ZPORR - Projekt Nr 4 - Rozwój zaplecza sportowego szkół gimnazjalnych Gminy Chełmża''  </t>
  </si>
  <si>
    <t>020</t>
  </si>
  <si>
    <t xml:space="preserve">LEŚNICTWO </t>
  </si>
  <si>
    <t>02001</t>
  </si>
  <si>
    <t xml:space="preserve">Gospodarka leśna </t>
  </si>
  <si>
    <t xml:space="preserve">Dochody z najmu dzierżawy składników majątkowych </t>
  </si>
  <si>
    <t>6298</t>
  </si>
  <si>
    <t xml:space="preserve">Dochody z najmu i dzierżawy składników majątkowych Skarbu Państwa lub jednostek samorządu terytorialnego oraz innych umów o podobnym charakterze                                                                                                             - z gruntów 22.732                                                                                                                    - wynajem mieszkań komunalnych - 66.000                                                                                                                                                                                        - wynajem lokali użytkowych 35.600                                                                        </t>
  </si>
  <si>
    <t>Wpłaty z tytułu odpłatnego nabycia prawa własności oraz prawa użytkowania wieczystego nieruchomości (60.000 sprzedaż, spłaty rat z lat poprzednich - 10.000)</t>
  </si>
  <si>
    <t>Pozostałe odsetki (od należności rozłożonej na raty)</t>
  </si>
  <si>
    <t>Dochody j.s.t. związane z realizacją zadań z zakresu administracji rządowej oraz innych zadań zleconych ustawami (5% z dow. osobistych)</t>
  </si>
  <si>
    <t xml:space="preserve">Urzędy Gmin </t>
  </si>
  <si>
    <t>Wpływy z różnych opłat (specyfikacje do przetargów, zwrot za upomnienia)</t>
  </si>
  <si>
    <t>75616</t>
  </si>
  <si>
    <t>Wpływy z podatku rolnego, podatku leśnego, podatku od spadków i darowizn, czynności cywilnoprawnych oraz podatków i opłat lokalnych od osób fizycznych</t>
  </si>
  <si>
    <t xml:space="preserve">Wpływy z podatku rolnego, podatku leśnego, podatku od czynności cywilnoprawnych,podatków i opłat lokalnych od osób prawnych i innych jednostek organizacyjncyh </t>
  </si>
  <si>
    <t xml:space="preserve">Podatek od spadków i darowizn </t>
  </si>
  <si>
    <t xml:space="preserve">Podatek od posiadania psów </t>
  </si>
  <si>
    <t>Wpływy z różnych opłat (zwrot za upomnienia)</t>
  </si>
  <si>
    <t>0450</t>
  </si>
  <si>
    <t xml:space="preserve">Wpływy z opłaty administracyjnej za czynności urzędowe </t>
  </si>
  <si>
    <t>0490</t>
  </si>
  <si>
    <t>Wpływy z innych lokalnych opłat pobieranych przez j.s.t. na podstawie odrębnych ustaw (opłaty za wydawanie zaświadczenia o wpisie o działalności gospodarczej)</t>
  </si>
  <si>
    <t>Subwencje ogólne z budżetu państwa (w tym : kwota podstawowa - 1.663.114, kwota uzupełniająca - 678.252)</t>
  </si>
  <si>
    <t xml:space="preserve">Środki na dofinansowanie własnych inwestycji gmin pozyskane z innych źródeł  - ZPORR Projekt Nr 4 "Rozwój zaplecza sportowego szkół gimnazjalnych Gminy Chełmża" </t>
  </si>
  <si>
    <t>Środki na dofinansowanie własnych inwestycji gmin pozyskane z innych źródeł - ZPORR Projekt Nr 4 "Rozwój zaplecza sportowego szkół gimnazjalnych Gminy Chełmża"</t>
  </si>
  <si>
    <t>POMOC SPOŁECZNA</t>
  </si>
  <si>
    <t xml:space="preserve">Świadczenia rodzinne oraz składki na ubezpieczenia emerytalne i rentowe z ubezpieczenia społecznego </t>
  </si>
  <si>
    <t>Zasiłki i pomoc w naturze oraz składki na ubezpieczenia społeczne</t>
  </si>
  <si>
    <t xml:space="preserve">Dotacje celowe otrzymane z budżetu państwa na realizację własnych zadań bieżących gmin </t>
  </si>
  <si>
    <t xml:space="preserve">budżetowych na 2005 rok. </t>
  </si>
  <si>
    <t>Plan na   2005 r</t>
  </si>
  <si>
    <t>Składki na ubezpieczenie zdrowotne opłacane za osoby pobierające niektóre świadczenia z pomocy społecznej oraz niektóre świadczenia rodzinne</t>
  </si>
  <si>
    <t xml:space="preserve">                                                                                                                        Rady Gminy Chełmża </t>
  </si>
  <si>
    <t xml:space="preserve">                                                                                                                        w sprawie uchalenia budżetu </t>
  </si>
  <si>
    <t xml:space="preserve">                                                                                                                       Gminy na  rok 2005. </t>
  </si>
  <si>
    <t>2360</t>
  </si>
  <si>
    <t>Środki na dofinansowanie własnych inwestycji gmin pozyskane z innych źródeł (Sala gimnastyczna Głuchowo - 96.000, Sala gimnastyczna Pluskowęsy - 129.600 - dofinansowanie z MEN i S)</t>
  </si>
  <si>
    <t xml:space="preserve">Składki na ubezpieczenie zdrowotne opłacane za osoby pobierające niektóre świadczenia z pomocy społecznej oraz niektóre świadczenia rodzinne </t>
  </si>
  <si>
    <t xml:space="preserve">"Sieć wodociągowa wymiana rur azbestowo - cementowych na PCV Kończewice - centrum", Zelgno - Bezdół, Grzegorz, Zajączkowo, Skąpe, Kończewice - Ogrodniki, Browina I i II. Finansowanie programów i projektów realizowanych ze środków z funduszy strukturalnych lub Funduszu Spójności </t>
  </si>
  <si>
    <t>ZPORR Projekt Nr 2 "Modernizacja infrastruktury wodociągowej w celu poprawy jakości wody  w Gminie Chełmża"  Załącznik Nr 6</t>
  </si>
  <si>
    <t>transport bezdomnych psów do schroniska - 2.000</t>
  </si>
  <si>
    <t>Gospodarstwo Pomocnicze</t>
  </si>
  <si>
    <t>Restrukturyzacja i modernizacja sektora żywnościowego oraz rozwój obszarów wiejskich</t>
  </si>
  <si>
    <t>01036</t>
  </si>
  <si>
    <t>Pozostała działalność w tym : (dożynki - 10.000, badanie gleb - 1.000, usługi utylizacyjne - 1.000)</t>
  </si>
  <si>
    <t xml:space="preserve">Nagrody o charakterze szczególnym niezaliczone do wynagrodzeń </t>
  </si>
  <si>
    <t>"Budowa drogi w miejscowości Liznowo Nr 009, Browina - Brąchnówko (Nr 023, 024, 026), Browina ul. Boczna (Nr 071, 021), Mirakowo - Zalesie (Nr 030), Grodno, Nowa Chełmża (Nr 069).Finansowanie  programów i projektów realizowanych ze środków z funduszy strukturalnych lub Funduszu Spójności</t>
  </si>
  <si>
    <t>Adaptacja budowy (hotel w Kończewicach ) na mieszkania Załącznik Nr 6</t>
  </si>
  <si>
    <t>rozgraniczenia, podziały, wycena 40.000</t>
  </si>
  <si>
    <t>bieżące utrzymanie terenów rekreacycjnych Zalesie - 10.000</t>
  </si>
  <si>
    <t xml:space="preserve">Wynagrodzenia bezosobowe </t>
  </si>
  <si>
    <t>Wykonanie dokumentacji budynku socjalnego                       Załącznik Nr 6</t>
  </si>
  <si>
    <t xml:space="preserve">TURYSTYKA </t>
  </si>
  <si>
    <t xml:space="preserve">Zadania w zakresie upowszechniania turystyki </t>
  </si>
  <si>
    <t xml:space="preserve">Wynagrodzenia osobowe pracowników (w tym : administracja - 19,75 etata, obsługa - 2 etaty, goniec - 0,5 etata) </t>
  </si>
  <si>
    <t>Wydatki osobowe niezaliczone do wynagrodzeń</t>
  </si>
  <si>
    <t xml:space="preserve">Opłaty za usługi internetowe </t>
  </si>
  <si>
    <t>Wydatki inwestycyjne jednostek budżetowych (Załącznik Nr 6) - wykonanie dokumentacji</t>
  </si>
  <si>
    <t xml:space="preserve">Wydatki na zakupy inwestycyjne jednostek budżetowych (Załącznik Nr 6) - zakup komputerów </t>
  </si>
  <si>
    <t>(Rady Sołeckie – 80.000) (Grupa budowlana – 242.000, promocja Gminy -20.000, otwarcie sezonu w Zalesiu - 7.000</t>
  </si>
  <si>
    <t>Wydatki osobowe nie zaliczone do wynagrodzeń (pracownicy budowlani)</t>
  </si>
  <si>
    <t>Zakup materiałów i wyposażenia w tym : grupa budowlana 10.000</t>
  </si>
  <si>
    <t>4170</t>
  </si>
  <si>
    <t>3040</t>
  </si>
  <si>
    <t xml:space="preserve">Różne wydatki na rzecz osób fizycznych </t>
  </si>
  <si>
    <r>
      <t xml:space="preserve">Zakup usług remontowych </t>
    </r>
    <r>
      <rPr>
        <sz val="10"/>
        <rFont val="Times New Roman"/>
        <family val="1"/>
      </rPr>
      <t>(SP Grzywna - 4.000, SP Kończewice - 4.000, SP Zelgno - 4.000, SP Sławkowo - 4.000)</t>
    </r>
  </si>
  <si>
    <t xml:space="preserve"> konkursy szkolne  4.000</t>
  </si>
  <si>
    <t>w tym: konkursy szkolne 3.000</t>
  </si>
  <si>
    <t>Budowa sali gimnastycznej przy Gimnazjum w Pluskowęsach Załącznik Nr 6</t>
  </si>
  <si>
    <t>Budowa sali gimnastycznej przy Gimnazjum w Głuchowie Załącznik nr 6</t>
  </si>
  <si>
    <t>"Budowa zaplecza socjalno sanitarnego sali gimnastycznej oraz boiska przy Gimnazjum w Głuchowie". Finansowanie  programów i projektów realizowanych ze środków z funduszy strukturalnych lub Funduszu Spójności</t>
  </si>
  <si>
    <t>"Budowa zaplecza socjalno sanitarnego sali gimnastycznej oraz boiska Gimnazjum Pluskowęsy". Finansowanie  programów i projektów realizowanych ze środków z funduszy strukturalnych lub Funduszu Spójności</t>
  </si>
  <si>
    <t>Zakup usług pozostałych (badania stomatologiczne dzieci szkolnych w ramach profilaktyki zdrowia)</t>
  </si>
  <si>
    <t>Wydatki na zakupy inwestycyjne jednostek budżetowych - Zakup sprzętu rehabilitacyjnego dla SPOZ Zelgno (Załącznik Nr 6)</t>
  </si>
  <si>
    <t xml:space="preserve">Świadczenia społeczne </t>
  </si>
  <si>
    <t>od planowanego etatu -2.500</t>
  </si>
  <si>
    <t>od świadczeń rodzinnych - 48.000</t>
  </si>
  <si>
    <t xml:space="preserve">Składki na fundusz pracy  </t>
  </si>
  <si>
    <t xml:space="preserve">Odpis na ZFŚS </t>
  </si>
  <si>
    <t xml:space="preserve">Wynagrodzenia osobowe pracowników </t>
  </si>
  <si>
    <t>zadania zlecone 216.800</t>
  </si>
  <si>
    <t>zadania własne 144.000</t>
  </si>
  <si>
    <t>Wynagrodzenia osobowe pracowników w tym : 4 etaty</t>
  </si>
  <si>
    <t>Wydatki osobowe nie zaliczone do wynagrodzeń</t>
  </si>
  <si>
    <t>Świadczenia społeczne (środki wł.- dożywianie 80.000)</t>
  </si>
  <si>
    <t>Zakup usług pozostałych - Projekt Integracja zawodowa kobiet na wsi działanie 1.6</t>
  </si>
  <si>
    <t>"Budowa sieci kanalizacji sanitarnej Browina - Kończewice i Głuchowo - Windak - Kończewice". Finansowanie  programów i projektów realizowanych ze środków z funduszy strukturalnych lub Funduszu Spójności</t>
  </si>
  <si>
    <t xml:space="preserve">Wydatki inwestycyjne jednostek budżetowych (Załącznik Nr 6) - wykonanie dokumentacji świetlicy w Dźwierznie </t>
  </si>
  <si>
    <t>Wynagrodzenia osobowe pracowników (4 et.)</t>
  </si>
  <si>
    <t>Pozostała działalność w tym :sport gminny 8.000, Cyklon 22.000</t>
  </si>
  <si>
    <t xml:space="preserve">Restrukturyzacja i modernizacja sektora żywnościowego oraz rozwój obszarów wiejskich </t>
  </si>
  <si>
    <t>Współfinansowanie programów i projektów realizowanych ze środków z funduszy strukturalnych, Funduszu Spójności oraz z Sekcji Gwarancji Europejskiego Funduszu Orientacji i Gwarancji Rolnej "Pilotażowy program Leader +"</t>
  </si>
  <si>
    <t xml:space="preserve">Współfinansowanie programów i projektów realizowanych ze środków z funduszy strukturalnych, Funduszu Spójności oraz Sekcji Gwarancji Europejskiego Funduszu Orientacji i Gwarancji Rolnej - działanie 2.7 Program "Leader" w tym : </t>
  </si>
  <si>
    <t xml:space="preserve">Współfinansowanie programów i projektów realizowanych ze środków z funduszy strukturalnych, Funduszu Spójności oraz Sekcji Gwarancji Europejskiego Funduszu Orientacji i Gwarancji Rolnej - działanie 2.3 "Odnowa wsi oraz zachowanie i ochrona dziedzictwa kulturowego" </t>
  </si>
  <si>
    <t xml:space="preserve">Finansowanie programów i projektów realizowanych ze środków z funduszy strukturalnych, Funduszu Spójności oraz Sekcji Gwarancji Europejskiego Funduszu Orientacji i Gwarancji Rolnej - działanie 2.3 "Odnowa wsi oraz zachowanie i ochrona dziedzictwa kulturowego" </t>
  </si>
  <si>
    <t>Pozostała działalność w tym : sport szkolny + Koordynator - 14.000, UKS -6.000, edukacja ekologiczna dzieci i młodzieży z terenu Gminy Chełmża -13.600</t>
  </si>
  <si>
    <t>Wydatki inwestycyjne jednostek budżetowych Załącznik Nr 6 - Utrzymanie terenów zielonych na terenie Gminy Chełmża</t>
  </si>
  <si>
    <t xml:space="preserve">Finansowanie programów i projektów ze środków funduszy strukturalnych, Funduszu Spójności oraz z Sekcji Gwarancji Europejskiego Funduszu Orientacji i Gwarancji Rolnej "Odnowa wsi oraz zachowanie i ochrona dziedzictwa kulturowego"  </t>
  </si>
  <si>
    <t>Uzbrojenie terenu w sieć wodociągową w miejscowości Nowa Chełmża i Grzywna - osiedle. Załącznik Nr 6</t>
  </si>
  <si>
    <t>ZPORR "Modernizacja budynku i zakup wyposażenia dla SPOZ w Zelgnie" - Współfinansowanie ze środków własnych (Załącznik Nr 6)</t>
  </si>
  <si>
    <t>Budowa sieci kanalizacji sanitarnej w miejscowości Grzywna - osiedle (Załącznik Nr 6)</t>
  </si>
  <si>
    <t>Gospodarka odpadami (selektywna zbiórka odpadów)</t>
  </si>
  <si>
    <t>Utrzymanie zieleni w miastach i gminach w tym : "Mikroodnowa wsi" - 25.000, zadrzewienie - 7.200, ochrona kasztanowców - 4.000, zakup paliwa do kosiarki - 10.000, pozostałe wydatki - 3.892</t>
  </si>
  <si>
    <t>Zakup materiałów i wyposażenia (w tym:fundusz reprezentacyjny dla p.Wójta w wys.5.000)</t>
  </si>
  <si>
    <t xml:space="preserve">"Uporządkowanie, urządzenie zieleni oraz odbudowa dwóch oczek wodnych i rowów na terenach rekreacyjnych nad jeziorem w Zalesiu" </t>
  </si>
  <si>
    <t xml:space="preserve">Zakup materiałów i wyposażenia (do remontów mieszkań – 20.000, zakup oleju opałowego – 60.000) </t>
  </si>
  <si>
    <t xml:space="preserve">Środki na dofinansowanie własnych inwestycji gmin pozyskane z innych źródeł - ZPORR Projekt Nr 1 "Uporządkowanie gospodarki ściekowej w rejonach drogi krajowej Nr 1 oraz jeziora chełmżyńskiego" </t>
  </si>
  <si>
    <t>Współfinansowanie ze środków własnych i budżet państwa</t>
  </si>
  <si>
    <t>Wydatki inwestycyjne jednostek budżetowych Załącznik Nr 6 "Projekt Grodno - Zalesie działanie 1.4 ZPORR</t>
  </si>
  <si>
    <t>ZPORR Projekt Nr 3 - "Budowa dróg ułatwiających dostępność do podstawowych usług oraz ważnych gospodarczo rejonów  Gminy Chełmża" Zał. Nr 6</t>
  </si>
  <si>
    <t>Przebudowa drogi gminnej Skąpe-Dziemiony Nr 004-I etap Załącznik Nr 6</t>
  </si>
  <si>
    <t>Współfinansowanie ze środków wł. i budżet państwa</t>
  </si>
  <si>
    <t>Składka na PFRON</t>
  </si>
  <si>
    <t xml:space="preserve"> Współfinansowanie ze środków wł. i budżet państwa </t>
  </si>
  <si>
    <t xml:space="preserve">ZPORR Projekt Nr 1 - "Uporządkowanie gospodarki ściekowej w rejonach drogi krajowej Nr 1 oraz jeziora chełmżyńskiego" </t>
  </si>
  <si>
    <t xml:space="preserve"> p. Przewodniczącego Rady 3.000</t>
  </si>
  <si>
    <t xml:space="preserve">                                                                                                                        do Uchwały Nr XXXI/271/04</t>
  </si>
  <si>
    <t>Pozostała działalność (Kurenda-18.000)</t>
  </si>
  <si>
    <t xml:space="preserve">                                                                                                                        z dnia 20 grudnia 2004 roku </t>
  </si>
  <si>
    <t xml:space="preserve">                                                                                                                        z dnia 20 grudnia 2004 roku</t>
  </si>
  <si>
    <t>Związek Gmin Wiejskich - 2.151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</si>
</sst>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0"/>
    <numFmt numFmtId="168" formatCode="#,##0.0"/>
    <numFmt numFmtId="169" formatCode="_-* #,##0.0\ _z_ł_-;\-* #,##0.0\ _z_ł_-;_-* &quot;-&quot;??\ _z_ł_-;_-@_-"/>
  </numFmts>
  <fonts count="16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2"/>
      <name val="Arial CE"/>
      <family val="0"/>
    </font>
    <font>
      <sz val="8"/>
      <name val="Arial CE"/>
      <family val="2"/>
    </font>
    <font>
      <b/>
      <sz val="14"/>
      <name val="Arial CE"/>
      <family val="2"/>
    </font>
    <font>
      <b/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Times New Roman"/>
      <family val="1"/>
    </font>
    <font>
      <sz val="12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2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 indent="2"/>
    </xf>
    <xf numFmtId="0" fontId="3" fillId="0" borderId="2" xfId="0" applyFont="1" applyBorder="1" applyAlignment="1">
      <alignment horizontal="left" vertical="top" wrapText="1" indent="2"/>
    </xf>
    <xf numFmtId="0" fontId="3" fillId="0" borderId="6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 indent="2"/>
    </xf>
    <xf numFmtId="0" fontId="1" fillId="0" borderId="14" xfId="0" applyFont="1" applyBorder="1" applyAlignment="1">
      <alignment horizontal="left" vertical="top" wrapText="1" indent="2"/>
    </xf>
    <xf numFmtId="0" fontId="3" fillId="0" borderId="8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49" fontId="0" fillId="0" borderId="0" xfId="0" applyNumberFormat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5" fillId="0" borderId="0" xfId="0" applyFont="1" applyAlignment="1">
      <alignment horizontal="left" indent="15"/>
    </xf>
    <xf numFmtId="0" fontId="0" fillId="0" borderId="0" xfId="0" applyFont="1" applyAlignment="1">
      <alignment/>
    </xf>
    <xf numFmtId="0" fontId="3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 indent="2"/>
    </xf>
    <xf numFmtId="49" fontId="3" fillId="0" borderId="11" xfId="0" applyNumberFormat="1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2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0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 wrapText="1"/>
    </xf>
    <xf numFmtId="3" fontId="3" fillId="0" borderId="11" xfId="0" applyNumberFormat="1" applyFont="1" applyBorder="1" applyAlignment="1">
      <alignment horizontal="right" vertical="top" wrapText="1"/>
    </xf>
    <xf numFmtId="3" fontId="5" fillId="0" borderId="11" xfId="0" applyNumberFormat="1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right" vertical="top" wrapText="1"/>
    </xf>
    <xf numFmtId="3" fontId="3" fillId="0" borderId="22" xfId="0" applyNumberFormat="1" applyFont="1" applyBorder="1" applyAlignment="1">
      <alignment horizontal="right" vertical="top" wrapText="1"/>
    </xf>
    <xf numFmtId="3" fontId="3" fillId="0" borderId="20" xfId="0" applyNumberFormat="1" applyFont="1" applyBorder="1" applyAlignment="1">
      <alignment horizontal="right" vertical="top" wrapText="1"/>
    </xf>
    <xf numFmtId="3" fontId="3" fillId="0" borderId="22" xfId="0" applyNumberFormat="1" applyFont="1" applyBorder="1" applyAlignment="1">
      <alignment horizontal="right" vertical="top" wrapText="1"/>
    </xf>
    <xf numFmtId="3" fontId="3" fillId="0" borderId="20" xfId="0" applyNumberFormat="1" applyFont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right" vertical="top" wrapText="1"/>
    </xf>
    <xf numFmtId="3" fontId="3" fillId="0" borderId="19" xfId="0" applyNumberFormat="1" applyFont="1" applyBorder="1" applyAlignment="1">
      <alignment horizontal="right" vertical="top" wrapText="1"/>
    </xf>
    <xf numFmtId="3" fontId="3" fillId="0" borderId="19" xfId="0" applyNumberFormat="1" applyFont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top" wrapText="1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 horizontal="right" vertical="top" wrapText="1"/>
    </xf>
    <xf numFmtId="0" fontId="5" fillId="0" borderId="21" xfId="0" applyFont="1" applyBorder="1" applyAlignment="1">
      <alignment horizontal="right" vertical="top" wrapText="1"/>
    </xf>
    <xf numFmtId="0" fontId="5" fillId="0" borderId="15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21" xfId="0" applyFont="1" applyBorder="1" applyAlignment="1">
      <alignment horizontal="right" vertical="top" wrapText="1"/>
    </xf>
    <xf numFmtId="0" fontId="5" fillId="0" borderId="24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0" fillId="0" borderId="25" xfId="0" applyBorder="1" applyAlignment="1">
      <alignment/>
    </xf>
    <xf numFmtId="0" fontId="3" fillId="0" borderId="22" xfId="0" applyFont="1" applyBorder="1" applyAlignment="1">
      <alignment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22" xfId="0" applyFont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3" fontId="9" fillId="0" borderId="0" xfId="0" applyNumberFormat="1" applyFont="1" applyAlignment="1">
      <alignment horizontal="right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22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 wrapText="1"/>
    </xf>
    <xf numFmtId="0" fontId="2" fillId="0" borderId="22" xfId="0" applyFont="1" applyBorder="1" applyAlignment="1">
      <alignment/>
    </xf>
    <xf numFmtId="0" fontId="3" fillId="0" borderId="22" xfId="0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right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11" xfId="0" applyFont="1" applyBorder="1" applyAlignment="1">
      <alignment/>
    </xf>
    <xf numFmtId="0" fontId="5" fillId="0" borderId="5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0" fillId="0" borderId="16" xfId="0" applyBorder="1" applyAlignment="1">
      <alignment/>
    </xf>
    <xf numFmtId="0" fontId="5" fillId="0" borderId="16" xfId="0" applyFont="1" applyBorder="1" applyAlignment="1">
      <alignment/>
    </xf>
    <xf numFmtId="3" fontId="9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Alignment="1">
      <alignment horizontal="center" vertical="top"/>
    </xf>
    <xf numFmtId="3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 vertical="top" wrapText="1" indent="2"/>
    </xf>
    <xf numFmtId="0" fontId="5" fillId="0" borderId="10" xfId="0" applyFont="1" applyBorder="1" applyAlignment="1">
      <alignment horizontal="right" vertical="top" wrapText="1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 horizontal="center" vertical="top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/>
    </xf>
    <xf numFmtId="0" fontId="5" fillId="2" borderId="26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5" fillId="3" borderId="25" xfId="0" applyFont="1" applyFill="1" applyBorder="1" applyAlignment="1">
      <alignment horizontal="center" vertical="top" wrapText="1"/>
    </xf>
    <xf numFmtId="0" fontId="5" fillId="4" borderId="22" xfId="0" applyFont="1" applyFill="1" applyBorder="1" applyAlignment="1">
      <alignment horizontal="center" vertical="top" wrapText="1"/>
    </xf>
    <xf numFmtId="3" fontId="5" fillId="4" borderId="2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3" fontId="5" fillId="4" borderId="25" xfId="0" applyNumberFormat="1" applyFont="1" applyFill="1" applyBorder="1" applyAlignment="1">
      <alignment horizontal="right" vertical="top" wrapText="1"/>
    </xf>
    <xf numFmtId="0" fontId="5" fillId="4" borderId="27" xfId="0" applyFont="1" applyFill="1" applyBorder="1" applyAlignment="1">
      <alignment horizontal="center" vertical="top" wrapText="1"/>
    </xf>
    <xf numFmtId="0" fontId="5" fillId="4" borderId="28" xfId="0" applyFont="1" applyFill="1" applyBorder="1" applyAlignment="1">
      <alignment horizontal="center" vertical="top"/>
    </xf>
    <xf numFmtId="0" fontId="2" fillId="4" borderId="29" xfId="0" applyFont="1" applyFill="1" applyBorder="1" applyAlignment="1">
      <alignment/>
    </xf>
    <xf numFmtId="3" fontId="5" fillId="4" borderId="30" xfId="0" applyNumberFormat="1" applyFont="1" applyFill="1" applyBorder="1" applyAlignment="1">
      <alignment horizontal="center" vertical="top" wrapText="1"/>
    </xf>
    <xf numFmtId="0" fontId="5" fillId="4" borderId="31" xfId="0" applyFont="1" applyFill="1" applyBorder="1" applyAlignment="1">
      <alignment vertical="top" wrapText="1"/>
    </xf>
    <xf numFmtId="0" fontId="5" fillId="4" borderId="25" xfId="0" applyFont="1" applyFill="1" applyBorder="1" applyAlignment="1">
      <alignment vertical="top" wrapText="1"/>
    </xf>
    <xf numFmtId="3" fontId="5" fillId="4" borderId="32" xfId="0" applyNumberFormat="1" applyFont="1" applyFill="1" applyBorder="1" applyAlignment="1">
      <alignment horizontal="right" vertical="top" wrapText="1"/>
    </xf>
    <xf numFmtId="0" fontId="5" fillId="3" borderId="33" xfId="0" applyFont="1" applyFill="1" applyBorder="1" applyAlignment="1">
      <alignment horizontal="center" vertical="top" wrapText="1"/>
    </xf>
    <xf numFmtId="3" fontId="5" fillId="3" borderId="3" xfId="0" applyNumberFormat="1" applyFont="1" applyFill="1" applyBorder="1" applyAlignment="1">
      <alignment horizontal="right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5" xfId="0" applyFont="1" applyFill="1" applyBorder="1" applyAlignment="1">
      <alignment horizontal="center" vertical="top" wrapText="1"/>
    </xf>
    <xf numFmtId="3" fontId="5" fillId="3" borderId="25" xfId="0" applyNumberFormat="1" applyFont="1" applyFill="1" applyBorder="1" applyAlignment="1">
      <alignment horizontal="right" vertical="top" wrapText="1"/>
    </xf>
    <xf numFmtId="0" fontId="5" fillId="3" borderId="34" xfId="0" applyFont="1" applyFill="1" applyBorder="1" applyAlignment="1">
      <alignment horizontal="center" vertical="top" wrapText="1"/>
    </xf>
    <xf numFmtId="0" fontId="5" fillId="3" borderId="34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 wrapText="1"/>
    </xf>
    <xf numFmtId="0" fontId="5" fillId="3" borderId="35" xfId="0" applyFont="1" applyFill="1" applyBorder="1" applyAlignment="1">
      <alignment horizontal="center" vertical="top" wrapText="1"/>
    </xf>
    <xf numFmtId="3" fontId="5" fillId="3" borderId="36" xfId="0" applyNumberFormat="1" applyFont="1" applyFill="1" applyBorder="1" applyAlignment="1">
      <alignment horizontal="right" vertical="top" wrapText="1"/>
    </xf>
    <xf numFmtId="3" fontId="5" fillId="3" borderId="37" xfId="0" applyNumberFormat="1" applyFont="1" applyFill="1" applyBorder="1" applyAlignment="1">
      <alignment horizontal="right" vertical="top" wrapText="1"/>
    </xf>
    <xf numFmtId="3" fontId="5" fillId="3" borderId="38" xfId="0" applyNumberFormat="1" applyFont="1" applyFill="1" applyBorder="1" applyAlignment="1">
      <alignment horizontal="right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/>
    </xf>
    <xf numFmtId="0" fontId="5" fillId="2" borderId="6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5" fillId="2" borderId="39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3" fontId="5" fillId="2" borderId="11" xfId="0" applyNumberFormat="1" applyFont="1" applyFill="1" applyBorder="1" applyAlignment="1">
      <alignment horizontal="right" vertical="top" wrapText="1"/>
    </xf>
    <xf numFmtId="0" fontId="2" fillId="2" borderId="14" xfId="0" applyFont="1" applyFill="1" applyBorder="1" applyAlignment="1">
      <alignment horizontal="center" vertical="top" wrapText="1"/>
    </xf>
    <xf numFmtId="3" fontId="5" fillId="2" borderId="20" xfId="0" applyNumberFormat="1" applyFont="1" applyFill="1" applyBorder="1" applyAlignment="1">
      <alignment horizontal="right" vertical="top" wrapText="1"/>
    </xf>
    <xf numFmtId="0" fontId="5" fillId="2" borderId="11" xfId="0" applyFont="1" applyFill="1" applyBorder="1" applyAlignment="1">
      <alignment/>
    </xf>
    <xf numFmtId="0" fontId="0" fillId="2" borderId="0" xfId="0" applyFill="1" applyAlignment="1">
      <alignment/>
    </xf>
    <xf numFmtId="0" fontId="5" fillId="2" borderId="1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/>
    </xf>
    <xf numFmtId="0" fontId="5" fillId="2" borderId="20" xfId="0" applyFont="1" applyFill="1" applyBorder="1" applyAlignment="1">
      <alignment horizontal="center" vertical="top" wrapText="1"/>
    </xf>
    <xf numFmtId="0" fontId="5" fillId="2" borderId="39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3" fontId="5" fillId="2" borderId="39" xfId="0" applyNumberFormat="1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top" wrapText="1"/>
    </xf>
    <xf numFmtId="3" fontId="5" fillId="2" borderId="11" xfId="0" applyNumberFormat="1" applyFont="1" applyFill="1" applyBorder="1" applyAlignment="1">
      <alignment horizontal="right" vertical="top" wrapText="1"/>
    </xf>
    <xf numFmtId="0" fontId="5" fillId="2" borderId="39" xfId="0" applyFont="1" applyFill="1" applyBorder="1" applyAlignment="1">
      <alignment vertical="top" wrapText="1"/>
    </xf>
    <xf numFmtId="0" fontId="2" fillId="3" borderId="34" xfId="0" applyFont="1" applyFill="1" applyBorder="1" applyAlignment="1">
      <alignment/>
    </xf>
    <xf numFmtId="3" fontId="5" fillId="3" borderId="40" xfId="0" applyNumberFormat="1" applyFont="1" applyFill="1" applyBorder="1" applyAlignment="1">
      <alignment horizontal="right" wrapText="1"/>
    </xf>
    <xf numFmtId="49" fontId="5" fillId="2" borderId="41" xfId="0" applyNumberFormat="1" applyFont="1" applyFill="1" applyBorder="1" applyAlignment="1">
      <alignment horizontal="center" vertical="top" wrapText="1"/>
    </xf>
    <xf numFmtId="3" fontId="5" fillId="3" borderId="32" xfId="0" applyNumberFormat="1" applyFont="1" applyFill="1" applyBorder="1" applyAlignment="1">
      <alignment horizontal="right" vertical="top"/>
    </xf>
    <xf numFmtId="0" fontId="5" fillId="3" borderId="25" xfId="0" applyFont="1" applyFill="1" applyBorder="1" applyAlignment="1">
      <alignment/>
    </xf>
    <xf numFmtId="3" fontId="5" fillId="3" borderId="40" xfId="0" applyNumberFormat="1" applyFont="1" applyFill="1" applyBorder="1" applyAlignment="1">
      <alignment horizontal="right" vertical="top" wrapText="1"/>
    </xf>
    <xf numFmtId="49" fontId="5" fillId="3" borderId="33" xfId="0" applyNumberFormat="1" applyFont="1" applyFill="1" applyBorder="1" applyAlignment="1">
      <alignment horizontal="center" vertical="top" wrapText="1"/>
    </xf>
    <xf numFmtId="3" fontId="5" fillId="3" borderId="40" xfId="0" applyNumberFormat="1" applyFont="1" applyFill="1" applyBorder="1" applyAlignment="1">
      <alignment horizontal="right" vertical="top" wrapText="1"/>
    </xf>
    <xf numFmtId="3" fontId="5" fillId="3" borderId="32" xfId="0" applyNumberFormat="1" applyFont="1" applyFill="1" applyBorder="1" applyAlignment="1">
      <alignment horizontal="right" vertical="top" wrapText="1"/>
    </xf>
    <xf numFmtId="0" fontId="3" fillId="0" borderId="13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3" fontId="5" fillId="0" borderId="20" xfId="0" applyNumberFormat="1" applyFont="1" applyBorder="1" applyAlignment="1">
      <alignment horizontal="right" vertical="top"/>
    </xf>
    <xf numFmtId="0" fontId="5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5" fillId="0" borderId="22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3" fontId="5" fillId="2" borderId="9" xfId="0" applyNumberFormat="1" applyFont="1" applyFill="1" applyBorder="1" applyAlignment="1">
      <alignment horizontal="right" wrapText="1"/>
    </xf>
    <xf numFmtId="3" fontId="5" fillId="2" borderId="39" xfId="0" applyNumberFormat="1" applyFont="1" applyFill="1" applyBorder="1" applyAlignment="1">
      <alignment horizontal="right" vertical="top"/>
    </xf>
    <xf numFmtId="3" fontId="3" fillId="0" borderId="22" xfId="0" applyNumberFormat="1" applyFont="1" applyBorder="1" applyAlignment="1">
      <alignment horizontal="right" vertical="top"/>
    </xf>
    <xf numFmtId="3" fontId="3" fillId="0" borderId="19" xfId="0" applyNumberFormat="1" applyFont="1" applyBorder="1" applyAlignment="1">
      <alignment horizontal="right" vertical="top"/>
    </xf>
    <xf numFmtId="3" fontId="3" fillId="0" borderId="19" xfId="0" applyNumberFormat="1" applyFont="1" applyBorder="1" applyAlignment="1">
      <alignment horizontal="right" vertical="top"/>
    </xf>
    <xf numFmtId="3" fontId="5" fillId="2" borderId="39" xfId="0" applyNumberFormat="1" applyFont="1" applyFill="1" applyBorder="1" applyAlignment="1">
      <alignment horizontal="right" vertical="top" wrapText="1"/>
    </xf>
    <xf numFmtId="3" fontId="5" fillId="2" borderId="39" xfId="0" applyNumberFormat="1" applyFont="1" applyFill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0" fontId="3" fillId="0" borderId="20" xfId="0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5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 horizontal="left" vertical="top" wrapText="1" indent="2"/>
    </xf>
    <xf numFmtId="49" fontId="0" fillId="0" borderId="0" xfId="0" applyNumberFormat="1" applyBorder="1" applyAlignment="1">
      <alignment horizontal="center" vertical="top"/>
    </xf>
    <xf numFmtId="0" fontId="5" fillId="0" borderId="19" xfId="0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3" fontId="5" fillId="3" borderId="37" xfId="0" applyNumberFormat="1" applyFont="1" applyFill="1" applyBorder="1" applyAlignment="1">
      <alignment horizontal="right" vertical="top" wrapText="1"/>
    </xf>
    <xf numFmtId="0" fontId="5" fillId="0" borderId="2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2" xfId="0" applyBorder="1" applyAlignment="1">
      <alignment/>
    </xf>
    <xf numFmtId="0" fontId="3" fillId="0" borderId="5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5" fillId="2" borderId="18" xfId="0" applyFont="1" applyFill="1" applyBorder="1" applyAlignment="1">
      <alignment/>
    </xf>
    <xf numFmtId="0" fontId="5" fillId="0" borderId="0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right" vertical="top" wrapText="1"/>
    </xf>
    <xf numFmtId="0" fontId="5" fillId="0" borderId="2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5" fillId="3" borderId="25" xfId="0" applyFont="1" applyFill="1" applyBorder="1" applyAlignment="1">
      <alignment horizontal="right" vertical="top" wrapText="1"/>
    </xf>
    <xf numFmtId="0" fontId="5" fillId="4" borderId="25" xfId="0" applyFont="1" applyFill="1" applyBorder="1" applyAlignment="1">
      <alignment horizontal="right" vertical="top" wrapText="1"/>
    </xf>
    <xf numFmtId="3" fontId="5" fillId="2" borderId="20" xfId="0" applyNumberFormat="1" applyFont="1" applyFill="1" applyBorder="1" applyAlignment="1">
      <alignment horizontal="right" vertical="top" wrapText="1"/>
    </xf>
    <xf numFmtId="3" fontId="5" fillId="3" borderId="42" xfId="0" applyNumberFormat="1" applyFont="1" applyFill="1" applyBorder="1" applyAlignment="1">
      <alignment horizontal="right" vertical="top" wrapText="1"/>
    </xf>
    <xf numFmtId="0" fontId="5" fillId="2" borderId="41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3" fontId="3" fillId="0" borderId="11" xfId="0" applyNumberFormat="1" applyFont="1" applyFill="1" applyBorder="1" applyAlignment="1">
      <alignment vertical="top" wrapText="1"/>
    </xf>
    <xf numFmtId="0" fontId="5" fillId="4" borderId="43" xfId="0" applyFont="1" applyFill="1" applyBorder="1" applyAlignment="1">
      <alignment horizontal="center" vertical="top" wrapText="1"/>
    </xf>
    <xf numFmtId="49" fontId="5" fillId="3" borderId="25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49" fontId="5" fillId="2" borderId="39" xfId="0" applyNumberFormat="1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/>
    </xf>
    <xf numFmtId="49" fontId="5" fillId="0" borderId="19" xfId="0" applyNumberFormat="1" applyFont="1" applyBorder="1" applyAlignment="1">
      <alignment horizontal="center" vertical="top"/>
    </xf>
    <xf numFmtId="0" fontId="5" fillId="3" borderId="25" xfId="0" applyFont="1" applyFill="1" applyBorder="1" applyAlignment="1">
      <alignment vertical="top"/>
    </xf>
    <xf numFmtId="3" fontId="5" fillId="3" borderId="35" xfId="0" applyNumberFormat="1" applyFont="1" applyFill="1" applyBorder="1" applyAlignment="1">
      <alignment horizontal="right" vertical="top" wrapText="1"/>
    </xf>
    <xf numFmtId="0" fontId="5" fillId="0" borderId="3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5" fillId="2" borderId="2" xfId="0" applyFont="1" applyFill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49" fontId="5" fillId="2" borderId="15" xfId="0" applyNumberFormat="1" applyFont="1" applyFill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right" vertical="top" wrapText="1"/>
    </xf>
    <xf numFmtId="49" fontId="3" fillId="0" borderId="22" xfId="0" applyNumberFormat="1" applyFont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vertical="top"/>
    </xf>
    <xf numFmtId="0" fontId="5" fillId="2" borderId="8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2"/>
    </xf>
    <xf numFmtId="0" fontId="5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left" vertical="top" wrapText="1"/>
    </xf>
    <xf numFmtId="3" fontId="3" fillId="0" borderId="19" xfId="0" applyNumberFormat="1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3" fontId="3" fillId="0" borderId="22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5" fillId="3" borderId="40" xfId="0" applyFont="1" applyFill="1" applyBorder="1" applyAlignment="1">
      <alignment horizontal="center" vertical="top" wrapText="1"/>
    </xf>
    <xf numFmtId="169" fontId="3" fillId="0" borderId="20" xfId="15" applyNumberFormat="1" applyFont="1" applyBorder="1" applyAlignment="1">
      <alignment horizontal="right" vertical="top" wrapText="1"/>
    </xf>
    <xf numFmtId="49" fontId="5" fillId="2" borderId="11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49" fontId="5" fillId="2" borderId="11" xfId="0" applyNumberFormat="1" applyFont="1" applyFill="1" applyBorder="1" applyAlignment="1">
      <alignment vertical="top"/>
    </xf>
    <xf numFmtId="0" fontId="3" fillId="0" borderId="22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4" borderId="32" xfId="0" applyFont="1" applyFill="1" applyBorder="1" applyAlignment="1">
      <alignment horizontal="right" vertical="top" wrapText="1"/>
    </xf>
    <xf numFmtId="3" fontId="1" fillId="0" borderId="0" xfId="0" applyNumberFormat="1" applyFont="1" applyAlignment="1">
      <alignment horizontal="left"/>
    </xf>
    <xf numFmtId="3" fontId="14" fillId="0" borderId="0" xfId="0" applyNumberFormat="1" applyFont="1" applyAlignment="1">
      <alignment horizontal="left"/>
    </xf>
    <xf numFmtId="0" fontId="5" fillId="0" borderId="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4" borderId="25" xfId="0" applyFont="1" applyFill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5" fillId="3" borderId="44" xfId="0" applyFont="1" applyFill="1" applyBorder="1" applyAlignment="1">
      <alignment horizontal="center" vertical="top" wrapText="1"/>
    </xf>
    <xf numFmtId="0" fontId="5" fillId="3" borderId="21" xfId="0" applyFont="1" applyFill="1" applyBorder="1" applyAlignment="1">
      <alignment horizontal="center" vertical="top" wrapText="1"/>
    </xf>
    <xf numFmtId="3" fontId="3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center"/>
    </xf>
    <xf numFmtId="0" fontId="5" fillId="3" borderId="34" xfId="0" applyFont="1" applyFill="1" applyBorder="1" applyAlignment="1">
      <alignment horizontal="center" vertical="top"/>
    </xf>
    <xf numFmtId="0" fontId="1" fillId="3" borderId="34" xfId="0" applyFont="1" applyFill="1" applyBorder="1" applyAlignment="1">
      <alignment horizontal="center" vertical="top"/>
    </xf>
    <xf numFmtId="0" fontId="1" fillId="3" borderId="35" xfId="0" applyFont="1" applyFill="1" applyBorder="1" applyAlignment="1">
      <alignment horizontal="center" vertical="top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4" borderId="34" xfId="0" applyFont="1" applyFill="1" applyBorder="1" applyAlignment="1">
      <alignment horizontal="right" vertical="top" wrapText="1"/>
    </xf>
    <xf numFmtId="0" fontId="1" fillId="4" borderId="31" xfId="0" applyFont="1" applyFill="1" applyBorder="1" applyAlignment="1">
      <alignment horizontal="right" vertical="top" wrapText="1"/>
    </xf>
    <xf numFmtId="0" fontId="3" fillId="0" borderId="45" xfId="0" applyFont="1" applyBorder="1" applyAlignment="1">
      <alignment horizontal="center" vertical="top" wrapText="1"/>
    </xf>
    <xf numFmtId="0" fontId="5" fillId="3" borderId="25" xfId="0" applyFont="1" applyFill="1" applyBorder="1" applyAlignment="1">
      <alignment horizontal="center" vertical="top" wrapText="1"/>
    </xf>
    <xf numFmtId="0" fontId="5" fillId="3" borderId="42" xfId="0" applyFont="1" applyFill="1" applyBorder="1" applyAlignment="1">
      <alignment horizontal="center" vertical="top" wrapText="1"/>
    </xf>
    <xf numFmtId="0" fontId="5" fillId="3" borderId="25" xfId="0" applyFont="1" applyFill="1" applyBorder="1" applyAlignment="1">
      <alignment horizontal="center" vertical="top" wrapText="1"/>
    </xf>
    <xf numFmtId="0" fontId="5" fillId="3" borderId="40" xfId="0" applyFont="1" applyFill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5" fillId="3" borderId="34" xfId="0" applyFont="1" applyFill="1" applyBorder="1" applyAlignment="1">
      <alignment horizontal="center" vertical="top" wrapText="1"/>
    </xf>
    <xf numFmtId="0" fontId="5" fillId="3" borderId="35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3" borderId="33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center" vertical="top"/>
    </xf>
    <xf numFmtId="0" fontId="5" fillId="2" borderId="18" xfId="0" applyFont="1" applyFill="1" applyBorder="1" applyAlignment="1">
      <alignment horizontal="center" vertical="top"/>
    </xf>
    <xf numFmtId="0" fontId="5" fillId="2" borderId="41" xfId="0" applyFont="1" applyFill="1" applyBorder="1" applyAlignment="1">
      <alignment horizontal="center" vertical="top"/>
    </xf>
    <xf numFmtId="0" fontId="5" fillId="2" borderId="46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center" vertical="top" wrapText="1"/>
    </xf>
    <xf numFmtId="0" fontId="5" fillId="2" borderId="47" xfId="0" applyFont="1" applyFill="1" applyBorder="1" applyAlignment="1">
      <alignment horizontal="center" vertical="top" wrapText="1"/>
    </xf>
    <xf numFmtId="0" fontId="3" fillId="0" borderId="4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center" vertical="top" wrapText="1"/>
    </xf>
    <xf numFmtId="3" fontId="3" fillId="0" borderId="20" xfId="0" applyNumberFormat="1" applyFont="1" applyBorder="1" applyAlignment="1">
      <alignment horizontal="right" vertical="top"/>
    </xf>
    <xf numFmtId="0" fontId="5" fillId="0" borderId="39" xfId="0" applyFont="1" applyBorder="1" applyAlignment="1">
      <alignment/>
    </xf>
    <xf numFmtId="0" fontId="1" fillId="2" borderId="18" xfId="0" applyFont="1" applyFill="1" applyBorder="1" applyAlignment="1">
      <alignment/>
    </xf>
    <xf numFmtId="3" fontId="5" fillId="2" borderId="48" xfId="0" applyNumberFormat="1" applyFont="1" applyFill="1" applyBorder="1" applyAlignment="1">
      <alignment horizontal="right" vertical="top"/>
    </xf>
    <xf numFmtId="0" fontId="5" fillId="2" borderId="26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41" xfId="0" applyFont="1" applyFill="1" applyBorder="1" applyAlignment="1">
      <alignment horizontal="center" vertical="top" wrapText="1"/>
    </xf>
    <xf numFmtId="49" fontId="5" fillId="2" borderId="11" xfId="0" applyNumberFormat="1" applyFont="1" applyFill="1" applyBorder="1" applyAlignment="1">
      <alignment horizontal="center" vertical="top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2" borderId="8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41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3" borderId="33" xfId="0" applyFont="1" applyFill="1" applyBorder="1" applyAlignment="1">
      <alignment horizontal="center" vertical="top" wrapText="1"/>
    </xf>
    <xf numFmtId="0" fontId="5" fillId="3" borderId="34" xfId="0" applyFont="1" applyFill="1" applyBorder="1" applyAlignment="1">
      <alignment horizontal="center" vertical="top" wrapText="1"/>
    </xf>
    <xf numFmtId="0" fontId="5" fillId="3" borderId="35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" fillId="0" borderId="9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3" fontId="3" fillId="0" borderId="22" xfId="0" applyNumberFormat="1" applyFont="1" applyBorder="1" applyAlignment="1">
      <alignment horizontal="right" vertical="top" wrapText="1"/>
    </xf>
    <xf numFmtId="3" fontId="3" fillId="0" borderId="20" xfId="0" applyNumberFormat="1" applyFont="1" applyBorder="1" applyAlignment="1">
      <alignment horizontal="right" vertical="top" wrapText="1"/>
    </xf>
    <xf numFmtId="0" fontId="5" fillId="0" borderId="46" xfId="0" applyFont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46" xfId="0" applyFont="1" applyFill="1" applyBorder="1" applyAlignment="1">
      <alignment horizontal="center" vertical="top" wrapText="1"/>
    </xf>
    <xf numFmtId="0" fontId="5" fillId="3" borderId="24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right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5" fillId="4" borderId="22" xfId="0" applyFont="1" applyFill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49" fontId="3" fillId="0" borderId="45" xfId="0" applyNumberFormat="1" applyFont="1" applyBorder="1" applyAlignment="1">
      <alignment horizontal="center" vertical="top" wrapText="1"/>
    </xf>
    <xf numFmtId="0" fontId="5" fillId="3" borderId="32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3" fontId="5" fillId="3" borderId="49" xfId="0" applyNumberFormat="1" applyFont="1" applyFill="1" applyBorder="1" applyAlignment="1">
      <alignment horizontal="right" vertical="top" wrapText="1"/>
    </xf>
    <xf numFmtId="3" fontId="5" fillId="3" borderId="50" xfId="0" applyNumberFormat="1" applyFont="1" applyFill="1" applyBorder="1" applyAlignment="1">
      <alignment horizontal="right" vertical="top" wrapText="1"/>
    </xf>
    <xf numFmtId="0" fontId="5" fillId="3" borderId="21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2" borderId="11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9" fontId="5" fillId="2" borderId="14" xfId="0" applyNumberFormat="1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center" vertical="top" wrapText="1"/>
    </xf>
    <xf numFmtId="0" fontId="5" fillId="3" borderId="40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5"/>
  <sheetViews>
    <sheetView tabSelected="1" zoomScale="75" zoomScaleNormal="75" workbookViewId="0" topLeftCell="A211">
      <selection activeCell="I222" sqref="I222"/>
    </sheetView>
  </sheetViews>
  <sheetFormatPr defaultColWidth="9.00390625" defaultRowHeight="12.75"/>
  <cols>
    <col min="1" max="1" width="5.25390625" style="47" bestFit="1" customWidth="1"/>
    <col min="2" max="2" width="7.625" style="47" customWidth="1"/>
    <col min="3" max="3" width="0.12890625" style="0" hidden="1" customWidth="1"/>
    <col min="4" max="4" width="7.00390625" style="44" bestFit="1" customWidth="1"/>
    <col min="5" max="7" width="9.125" style="0" hidden="1" customWidth="1"/>
    <col min="8" max="8" width="55.875" style="0" customWidth="1"/>
    <col min="9" max="9" width="19.75390625" style="81" customWidth="1"/>
    <col min="10" max="10" width="36.25390625" style="0" hidden="1" customWidth="1"/>
  </cols>
  <sheetData>
    <row r="1" ht="15.75">
      <c r="I1" s="81" t="s">
        <v>75</v>
      </c>
    </row>
    <row r="2" spans="1:10" s="50" customFormat="1" ht="15.75" customHeight="1">
      <c r="A2" s="400" t="s">
        <v>241</v>
      </c>
      <c r="B2" s="400"/>
      <c r="C2" s="400"/>
      <c r="D2" s="400"/>
      <c r="E2" s="400"/>
      <c r="F2" s="400"/>
      <c r="G2" s="400"/>
      <c r="H2" s="400"/>
      <c r="I2" s="400"/>
      <c r="J2" s="143"/>
    </row>
    <row r="3" spans="1:10" s="50" customFormat="1" ht="15.75" customHeight="1">
      <c r="A3" s="400" t="s">
        <v>374</v>
      </c>
      <c r="B3" s="400"/>
      <c r="C3" s="400"/>
      <c r="D3" s="400"/>
      <c r="E3" s="400"/>
      <c r="F3" s="400"/>
      <c r="G3" s="400"/>
      <c r="H3" s="400"/>
      <c r="I3" s="400"/>
      <c r="J3" s="143"/>
    </row>
    <row r="4" spans="1:10" s="50" customFormat="1" ht="15.75" customHeight="1">
      <c r="A4" s="361" t="s">
        <v>290</v>
      </c>
      <c r="B4" s="362"/>
      <c r="C4" s="362"/>
      <c r="D4" s="362"/>
      <c r="E4" s="362"/>
      <c r="F4" s="362"/>
      <c r="G4" s="362"/>
      <c r="H4" s="362"/>
      <c r="I4" s="362"/>
      <c r="J4" s="143"/>
    </row>
    <row r="5" spans="1:10" s="50" customFormat="1" ht="15.75" customHeight="1">
      <c r="A5" s="361" t="s">
        <v>377</v>
      </c>
      <c r="B5" s="362"/>
      <c r="C5" s="362"/>
      <c r="D5" s="362"/>
      <c r="E5" s="362"/>
      <c r="F5" s="362"/>
      <c r="G5" s="362"/>
      <c r="H5" s="362"/>
      <c r="I5" s="362"/>
      <c r="J5" s="143"/>
    </row>
    <row r="6" spans="1:10" s="50" customFormat="1" ht="15.75" customHeight="1">
      <c r="A6" s="361" t="s">
        <v>291</v>
      </c>
      <c r="B6" s="361"/>
      <c r="C6" s="361"/>
      <c r="D6" s="361"/>
      <c r="E6" s="361"/>
      <c r="F6" s="361"/>
      <c r="G6" s="361"/>
      <c r="H6" s="361"/>
      <c r="I6" s="361"/>
      <c r="J6" s="143"/>
    </row>
    <row r="7" spans="1:10" s="50" customFormat="1" ht="15.75" customHeight="1">
      <c r="A7" s="361" t="s">
        <v>292</v>
      </c>
      <c r="B7" s="361"/>
      <c r="C7" s="361"/>
      <c r="D7" s="361"/>
      <c r="E7" s="361"/>
      <c r="F7" s="361"/>
      <c r="G7" s="361"/>
      <c r="H7" s="361"/>
      <c r="I7" s="361"/>
      <c r="J7" s="143"/>
    </row>
    <row r="8" spans="1:10" s="50" customFormat="1" ht="15.75" customHeight="1">
      <c r="A8" s="512"/>
      <c r="B8" s="512"/>
      <c r="C8" s="512"/>
      <c r="D8" s="512"/>
      <c r="E8" s="512"/>
      <c r="F8" s="512"/>
      <c r="G8" s="512"/>
      <c r="H8" s="512"/>
      <c r="I8" s="512"/>
      <c r="J8" s="127"/>
    </row>
    <row r="9" spans="1:12" s="50" customFormat="1" ht="18" customHeight="1">
      <c r="A9" s="144"/>
      <c r="B9" s="382" t="s">
        <v>184</v>
      </c>
      <c r="C9" s="382"/>
      <c r="D9" s="382"/>
      <c r="E9" s="382"/>
      <c r="F9" s="382"/>
      <c r="G9" s="382"/>
      <c r="H9" s="382"/>
      <c r="I9" s="382"/>
      <c r="L9" s="293"/>
    </row>
    <row r="10" spans="1:9" s="50" customFormat="1" ht="18.75">
      <c r="A10" s="144"/>
      <c r="B10" s="382" t="s">
        <v>252</v>
      </c>
      <c r="C10" s="382"/>
      <c r="D10" s="382"/>
      <c r="E10" s="382"/>
      <c r="F10" s="382"/>
      <c r="G10" s="382"/>
      <c r="H10" s="382"/>
      <c r="I10" s="382"/>
    </row>
    <row r="11" spans="1:9" ht="15" customHeight="1" thickBot="1">
      <c r="A11" s="145"/>
      <c r="B11" s="145"/>
      <c r="C11" s="144"/>
      <c r="D11" s="146"/>
      <c r="E11" s="144"/>
      <c r="F11" s="144"/>
      <c r="G11" s="144"/>
      <c r="H11" s="144"/>
      <c r="I11" s="147"/>
    </row>
    <row r="12" spans="1:10" ht="24" customHeight="1" thickBot="1">
      <c r="A12" s="291" t="s">
        <v>0</v>
      </c>
      <c r="B12" s="167" t="s">
        <v>1</v>
      </c>
      <c r="C12" s="167" t="s">
        <v>2</v>
      </c>
      <c r="D12" s="168" t="s">
        <v>2</v>
      </c>
      <c r="E12" s="167" t="s">
        <v>4</v>
      </c>
      <c r="F12" s="169"/>
      <c r="G12" s="169"/>
      <c r="H12" s="167" t="s">
        <v>3</v>
      </c>
      <c r="I12" s="170" t="s">
        <v>253</v>
      </c>
      <c r="J12" s="94"/>
    </row>
    <row r="13" spans="1:10" ht="17.25" thickBot="1" thickTop="1">
      <c r="A13" s="292" t="s">
        <v>182</v>
      </c>
      <c r="B13" s="179"/>
      <c r="C13" s="179"/>
      <c r="D13" s="180"/>
      <c r="E13" s="179"/>
      <c r="F13" s="218"/>
      <c r="G13" s="218"/>
      <c r="H13" s="182" t="s">
        <v>183</v>
      </c>
      <c r="I13" s="219">
        <f>I14+I17</f>
        <v>2744290</v>
      </c>
      <c r="J13" s="94"/>
    </row>
    <row r="14" spans="1:10" ht="17.25" thickBot="1" thickTop="1">
      <c r="A14" s="67"/>
      <c r="B14" s="220" t="s">
        <v>195</v>
      </c>
      <c r="C14" s="186"/>
      <c r="D14" s="187"/>
      <c r="E14" s="188"/>
      <c r="F14" s="189"/>
      <c r="G14" s="189"/>
      <c r="H14" s="190" t="s">
        <v>79</v>
      </c>
      <c r="I14" s="239">
        <f>I15+I16</f>
        <v>956900</v>
      </c>
      <c r="J14" s="94"/>
    </row>
    <row r="15" spans="1:10" ht="63.75" thickTop="1">
      <c r="A15" s="67"/>
      <c r="B15" s="282"/>
      <c r="C15" s="283"/>
      <c r="D15" s="285">
        <v>6298</v>
      </c>
      <c r="E15" s="286"/>
      <c r="F15" s="287"/>
      <c r="G15" s="287"/>
      <c r="H15" s="289" t="s">
        <v>254</v>
      </c>
      <c r="I15" s="290">
        <v>844300</v>
      </c>
      <c r="J15" s="94"/>
    </row>
    <row r="16" spans="1:10" ht="64.5" customHeight="1">
      <c r="A16" s="67"/>
      <c r="B16" s="130"/>
      <c r="C16" s="130"/>
      <c r="D16" s="132">
        <v>6299</v>
      </c>
      <c r="E16" s="133"/>
      <c r="F16" s="134"/>
      <c r="G16" s="134"/>
      <c r="H16" s="124" t="s">
        <v>255</v>
      </c>
      <c r="I16" s="88">
        <v>112600</v>
      </c>
      <c r="J16" s="94"/>
    </row>
    <row r="17" spans="1:10" ht="39" customHeight="1">
      <c r="A17" s="67"/>
      <c r="B17" s="352" t="s">
        <v>301</v>
      </c>
      <c r="C17" s="193"/>
      <c r="D17" s="513" t="s">
        <v>348</v>
      </c>
      <c r="E17" s="513"/>
      <c r="F17" s="513"/>
      <c r="G17" s="513"/>
      <c r="H17" s="513"/>
      <c r="I17" s="196">
        <f>I18+I19</f>
        <v>1787390</v>
      </c>
      <c r="J17" s="94"/>
    </row>
    <row r="18" spans="1:10" ht="80.25" customHeight="1">
      <c r="A18" s="67"/>
      <c r="B18" s="130"/>
      <c r="C18" s="130"/>
      <c r="D18" s="353">
        <v>2319</v>
      </c>
      <c r="E18" s="354"/>
      <c r="F18" s="355"/>
      <c r="G18" s="355"/>
      <c r="H18" s="109" t="s">
        <v>349</v>
      </c>
      <c r="I18" s="83">
        <v>120000</v>
      </c>
      <c r="J18" s="94"/>
    </row>
    <row r="19" spans="1:10" ht="87" customHeight="1" thickBot="1">
      <c r="A19" s="67"/>
      <c r="B19" s="130"/>
      <c r="C19" s="130"/>
      <c r="D19" s="132">
        <v>6298</v>
      </c>
      <c r="E19" s="133"/>
      <c r="F19" s="134"/>
      <c r="G19" s="134"/>
      <c r="H19" s="124" t="s">
        <v>355</v>
      </c>
      <c r="I19" s="88">
        <v>1667390</v>
      </c>
      <c r="J19" s="94"/>
    </row>
    <row r="20" spans="1:10" ht="17.25" thickBot="1" thickTop="1">
      <c r="A20" s="292" t="s">
        <v>258</v>
      </c>
      <c r="B20" s="405" t="s">
        <v>259</v>
      </c>
      <c r="C20" s="401"/>
      <c r="D20" s="401"/>
      <c r="E20" s="401"/>
      <c r="F20" s="401"/>
      <c r="G20" s="401"/>
      <c r="H20" s="402"/>
      <c r="I20" s="299">
        <f>I21</f>
        <v>2000</v>
      </c>
      <c r="J20" s="94"/>
    </row>
    <row r="21" spans="1:10" ht="16.5" thickTop="1">
      <c r="A21" s="67"/>
      <c r="B21" s="294" t="s">
        <v>260</v>
      </c>
      <c r="C21" s="192"/>
      <c r="D21" s="406" t="s">
        <v>261</v>
      </c>
      <c r="E21" s="407"/>
      <c r="F21" s="407"/>
      <c r="G21" s="407"/>
      <c r="H21" s="408"/>
      <c r="I21" s="207">
        <f>I22</f>
        <v>2000</v>
      </c>
      <c r="J21" s="94"/>
    </row>
    <row r="22" spans="1:10" ht="16.5" thickBot="1">
      <c r="A22" s="67"/>
      <c r="B22" s="130"/>
      <c r="C22" s="130"/>
      <c r="D22" s="297" t="s">
        <v>202</v>
      </c>
      <c r="E22" s="295"/>
      <c r="F22" s="296"/>
      <c r="G22" s="296"/>
      <c r="H22" s="111" t="s">
        <v>262</v>
      </c>
      <c r="I22" s="91">
        <v>2000</v>
      </c>
      <c r="J22" s="94"/>
    </row>
    <row r="23" spans="1:9" ht="17.25" thickBot="1" thickTop="1">
      <c r="A23" s="222">
        <v>600</v>
      </c>
      <c r="B23" s="401" t="s">
        <v>6</v>
      </c>
      <c r="C23" s="401"/>
      <c r="D23" s="401"/>
      <c r="E23" s="401"/>
      <c r="F23" s="401"/>
      <c r="G23" s="401"/>
      <c r="H23" s="402"/>
      <c r="I23" s="221">
        <f>I24</f>
        <v>3204300</v>
      </c>
    </row>
    <row r="24" spans="1:9" ht="16.5" thickTop="1">
      <c r="A24" s="161"/>
      <c r="B24" s="160">
        <v>60016</v>
      </c>
      <c r="C24" s="191"/>
      <c r="D24" s="409" t="s">
        <v>7</v>
      </c>
      <c r="E24" s="410"/>
      <c r="F24" s="410"/>
      <c r="G24" s="410"/>
      <c r="H24" s="411"/>
      <c r="I24" s="240">
        <f>I25+I26</f>
        <v>3204300</v>
      </c>
    </row>
    <row r="25" spans="1:10" ht="63">
      <c r="A25" s="161"/>
      <c r="B25" s="139"/>
      <c r="C25" s="106"/>
      <c r="D25" s="119" t="s">
        <v>263</v>
      </c>
      <c r="E25" s="61"/>
      <c r="F25" s="61"/>
      <c r="G25" s="61"/>
      <c r="H25" s="66" t="s">
        <v>256</v>
      </c>
      <c r="I25" s="241">
        <v>2827600</v>
      </c>
      <c r="J25" s="108"/>
    </row>
    <row r="26" spans="1:10" ht="63.75" customHeight="1" thickBot="1">
      <c r="A26" s="161"/>
      <c r="D26" s="137" t="s">
        <v>239</v>
      </c>
      <c r="E26" s="138"/>
      <c r="F26" s="138"/>
      <c r="G26" s="138"/>
      <c r="H26" s="109" t="s">
        <v>256</v>
      </c>
      <c r="I26" s="242">
        <v>376700</v>
      </c>
      <c r="J26" s="108"/>
    </row>
    <row r="27" spans="1:9" ht="17.25" thickBot="1" thickTop="1">
      <c r="A27" s="298">
        <v>700</v>
      </c>
      <c r="B27" s="383" t="s">
        <v>8</v>
      </c>
      <c r="C27" s="384"/>
      <c r="D27" s="384"/>
      <c r="E27" s="384"/>
      <c r="F27" s="384"/>
      <c r="G27" s="384"/>
      <c r="H27" s="385"/>
      <c r="I27" s="221">
        <f>I28</f>
        <v>235592</v>
      </c>
    </row>
    <row r="28" spans="1:9" ht="17.25" customHeight="1" thickTop="1">
      <c r="A28" s="430"/>
      <c r="B28" s="269">
        <v>70005</v>
      </c>
      <c r="C28" s="431"/>
      <c r="D28" s="440" t="s">
        <v>9</v>
      </c>
      <c r="E28" s="441"/>
      <c r="F28" s="441"/>
      <c r="G28" s="441"/>
      <c r="H28" s="442"/>
      <c r="I28" s="432">
        <f>I29+I30+I31+I32+I33</f>
        <v>235592</v>
      </c>
    </row>
    <row r="29" spans="1:9" ht="33" customHeight="1">
      <c r="A29" s="161"/>
      <c r="B29" s="121"/>
      <c r="C29" s="61"/>
      <c r="D29" s="428" t="s">
        <v>201</v>
      </c>
      <c r="E29" s="61"/>
      <c r="F29" s="61"/>
      <c r="G29" s="61"/>
      <c r="H29" s="120" t="s">
        <v>234</v>
      </c>
      <c r="I29" s="429">
        <v>28700</v>
      </c>
    </row>
    <row r="30" spans="1:9" ht="94.5">
      <c r="A30" s="161"/>
      <c r="B30" s="121"/>
      <c r="C30" s="61"/>
      <c r="D30" s="60" t="s">
        <v>202</v>
      </c>
      <c r="E30" s="61"/>
      <c r="F30" s="61"/>
      <c r="G30" s="61"/>
      <c r="H30" s="62" t="s">
        <v>264</v>
      </c>
      <c r="I30" s="136">
        <v>124332</v>
      </c>
    </row>
    <row r="31" spans="1:9" ht="47.25">
      <c r="A31" s="161"/>
      <c r="B31" s="121"/>
      <c r="C31" s="61"/>
      <c r="D31" s="60" t="s">
        <v>204</v>
      </c>
      <c r="E31" s="140"/>
      <c r="F31" s="140"/>
      <c r="G31" s="140"/>
      <c r="H31" s="62" t="s">
        <v>205</v>
      </c>
      <c r="I31" s="136">
        <v>12360</v>
      </c>
    </row>
    <row r="32" spans="1:9" ht="48" thickBot="1">
      <c r="A32" s="161"/>
      <c r="B32" s="121"/>
      <c r="C32" s="64"/>
      <c r="D32" s="119" t="s">
        <v>203</v>
      </c>
      <c r="E32" s="61"/>
      <c r="F32" s="61"/>
      <c r="G32" s="61"/>
      <c r="H32" s="120" t="s">
        <v>265</v>
      </c>
      <c r="I32" s="136">
        <v>70000</v>
      </c>
    </row>
    <row r="33" spans="1:9" ht="17.25" thickBot="1" thickTop="1">
      <c r="A33" s="300"/>
      <c r="B33" s="121"/>
      <c r="C33" s="61"/>
      <c r="D33" s="60" t="s">
        <v>224</v>
      </c>
      <c r="E33" s="140"/>
      <c r="F33" s="140"/>
      <c r="G33" s="140"/>
      <c r="H33" s="62" t="s">
        <v>266</v>
      </c>
      <c r="I33" s="136">
        <v>200</v>
      </c>
    </row>
    <row r="34" spans="1:10" ht="17.25" thickBot="1" thickTop="1">
      <c r="A34" s="181">
        <v>750</v>
      </c>
      <c r="B34" s="405" t="s">
        <v>14</v>
      </c>
      <c r="C34" s="386"/>
      <c r="D34" s="386"/>
      <c r="E34" s="386"/>
      <c r="F34" s="386"/>
      <c r="G34" s="386"/>
      <c r="H34" s="387"/>
      <c r="I34" s="183">
        <f>I35+I38</f>
        <v>91000</v>
      </c>
      <c r="J34" s="98"/>
    </row>
    <row r="35" spans="1:10" ht="16.5" thickTop="1">
      <c r="A35" s="514"/>
      <c r="B35" s="441">
        <v>75011</v>
      </c>
      <c r="C35" s="442"/>
      <c r="D35" s="440" t="s">
        <v>15</v>
      </c>
      <c r="E35" s="441"/>
      <c r="F35" s="441"/>
      <c r="G35" s="441"/>
      <c r="H35" s="442"/>
      <c r="I35" s="244">
        <f>I36+I37</f>
        <v>88600</v>
      </c>
      <c r="J35" s="42"/>
    </row>
    <row r="36" spans="1:10" ht="47.25" customHeight="1">
      <c r="A36" s="488"/>
      <c r="B36" s="421"/>
      <c r="C36" s="490"/>
      <c r="D36" s="419">
        <v>2010</v>
      </c>
      <c r="E36" s="491"/>
      <c r="F36" s="491"/>
      <c r="G36" s="420"/>
      <c r="H36" s="71" t="s">
        <v>16</v>
      </c>
      <c r="I36" s="85">
        <v>86600</v>
      </c>
      <c r="J36" s="40"/>
    </row>
    <row r="37" spans="1:10" ht="47.25">
      <c r="A37" s="488"/>
      <c r="B37" s="301"/>
      <c r="C37" s="126"/>
      <c r="D37" s="302" t="s">
        <v>293</v>
      </c>
      <c r="E37" s="280"/>
      <c r="F37" s="280"/>
      <c r="G37" s="263"/>
      <c r="H37" s="303" t="s">
        <v>267</v>
      </c>
      <c r="I37" s="86">
        <v>2000</v>
      </c>
      <c r="J37" s="40"/>
    </row>
    <row r="38" spans="1:10" ht="15.75">
      <c r="A38" s="153"/>
      <c r="B38" s="195">
        <v>75023</v>
      </c>
      <c r="C38" s="195"/>
      <c r="D38" s="436" t="s">
        <v>268</v>
      </c>
      <c r="E38" s="436"/>
      <c r="F38" s="436"/>
      <c r="G38" s="436"/>
      <c r="H38" s="436"/>
      <c r="I38" s="196">
        <f>I39</f>
        <v>2400</v>
      </c>
      <c r="J38" s="110"/>
    </row>
    <row r="39" spans="1:10" ht="32.25" thickBot="1">
      <c r="A39" s="153"/>
      <c r="B39" s="43"/>
      <c r="C39" s="43"/>
      <c r="D39" s="254" t="s">
        <v>221</v>
      </c>
      <c r="E39" s="43"/>
      <c r="F39" s="43"/>
      <c r="G39" s="43"/>
      <c r="H39" s="111" t="s">
        <v>269</v>
      </c>
      <c r="I39" s="91">
        <v>2400</v>
      </c>
      <c r="J39" s="110"/>
    </row>
    <row r="40" spans="1:10" ht="37.5" customHeight="1" thickBot="1" thickTop="1">
      <c r="A40" s="162">
        <v>751</v>
      </c>
      <c r="B40" s="509" t="s">
        <v>17</v>
      </c>
      <c r="C40" s="509"/>
      <c r="D40" s="509"/>
      <c r="E40" s="509"/>
      <c r="F40" s="509"/>
      <c r="G40" s="509"/>
      <c r="H40" s="509"/>
      <c r="I40" s="185">
        <f>I41</f>
        <v>1469</v>
      </c>
      <c r="J40" s="99"/>
    </row>
    <row r="41" spans="1:10" ht="33" customHeight="1" thickTop="1">
      <c r="A41" s="488"/>
      <c r="B41" s="403">
        <v>75101</v>
      </c>
      <c r="C41" s="404"/>
      <c r="D41" s="440" t="s">
        <v>18</v>
      </c>
      <c r="E41" s="441"/>
      <c r="F41" s="441"/>
      <c r="G41" s="441"/>
      <c r="H41" s="442"/>
      <c r="I41" s="240">
        <f>I42</f>
        <v>1469</v>
      </c>
      <c r="J41" s="100"/>
    </row>
    <row r="42" spans="1:10" ht="68.25" customHeight="1" thickBot="1">
      <c r="A42" s="488"/>
      <c r="B42" s="510"/>
      <c r="C42" s="511"/>
      <c r="D42" s="413">
        <v>2010</v>
      </c>
      <c r="E42" s="414"/>
      <c r="F42" s="415"/>
      <c r="G42" s="66" t="s">
        <v>19</v>
      </c>
      <c r="H42" s="66" t="s">
        <v>19</v>
      </c>
      <c r="I42" s="243">
        <v>1469</v>
      </c>
      <c r="J42" s="101"/>
    </row>
    <row r="43" spans="1:10" ht="69" customHeight="1" thickBot="1" thickTop="1">
      <c r="A43" s="162">
        <v>756</v>
      </c>
      <c r="B43" s="401" t="s">
        <v>206</v>
      </c>
      <c r="C43" s="401"/>
      <c r="D43" s="401"/>
      <c r="E43" s="401"/>
      <c r="F43" s="401"/>
      <c r="G43" s="401"/>
      <c r="H43" s="402"/>
      <c r="I43" s="223">
        <f>I44+I46+I53+I62+I68</f>
        <v>4163883</v>
      </c>
      <c r="J43" s="99" t="s">
        <v>20</v>
      </c>
    </row>
    <row r="44" spans="1:10" ht="17.25" customHeight="1" thickTop="1">
      <c r="A44" s="488"/>
      <c r="B44" s="403">
        <v>75601</v>
      </c>
      <c r="C44" s="404"/>
      <c r="D44" s="375" t="s">
        <v>21</v>
      </c>
      <c r="E44" s="403"/>
      <c r="F44" s="403"/>
      <c r="G44" s="403"/>
      <c r="H44" s="404"/>
      <c r="I44" s="244">
        <f>I45</f>
        <v>5000</v>
      </c>
      <c r="J44" s="100" t="s">
        <v>22</v>
      </c>
    </row>
    <row r="45" spans="1:10" ht="31.5">
      <c r="A45" s="488"/>
      <c r="B45" s="521"/>
      <c r="C45" s="522"/>
      <c r="D45" s="501" t="s">
        <v>209</v>
      </c>
      <c r="E45" s="505"/>
      <c r="F45" s="502"/>
      <c r="G45" s="74"/>
      <c r="H45" s="75" t="s">
        <v>23</v>
      </c>
      <c r="I45" s="85">
        <v>5000</v>
      </c>
      <c r="J45" s="101" t="s">
        <v>22</v>
      </c>
    </row>
    <row r="46" spans="1:10" ht="49.5" customHeight="1">
      <c r="A46" s="488"/>
      <c r="B46" s="418">
        <v>75615</v>
      </c>
      <c r="C46" s="417"/>
      <c r="D46" s="416" t="s">
        <v>272</v>
      </c>
      <c r="E46" s="418"/>
      <c r="F46" s="418"/>
      <c r="G46" s="418"/>
      <c r="H46" s="417"/>
      <c r="I46" s="216">
        <f>I47+I48+I49+I50+I51+I52</f>
        <v>1445000</v>
      </c>
      <c r="J46" s="100" t="s">
        <v>27</v>
      </c>
    </row>
    <row r="47" spans="1:10" ht="15.75" customHeight="1">
      <c r="A47" s="488"/>
      <c r="B47" s="515"/>
      <c r="C47" s="516"/>
      <c r="D47" s="501" t="s">
        <v>210</v>
      </c>
      <c r="E47" s="505"/>
      <c r="F47" s="502"/>
      <c r="G47" s="71"/>
      <c r="H47" s="76" t="s">
        <v>24</v>
      </c>
      <c r="I47" s="85">
        <v>1170000</v>
      </c>
      <c r="J47" s="101" t="s">
        <v>28</v>
      </c>
    </row>
    <row r="48" spans="1:10" ht="15.75" customHeight="1">
      <c r="A48" s="488"/>
      <c r="B48" s="517"/>
      <c r="C48" s="518"/>
      <c r="D48" s="501" t="s">
        <v>211</v>
      </c>
      <c r="E48" s="505"/>
      <c r="F48" s="502"/>
      <c r="G48" s="71"/>
      <c r="H48" s="76" t="s">
        <v>25</v>
      </c>
      <c r="I48" s="85">
        <v>260000</v>
      </c>
      <c r="J48" s="101" t="s">
        <v>29</v>
      </c>
    </row>
    <row r="49" spans="1:10" ht="15.75" customHeight="1">
      <c r="A49" s="488"/>
      <c r="B49" s="517"/>
      <c r="C49" s="518"/>
      <c r="D49" s="114" t="s">
        <v>212</v>
      </c>
      <c r="E49" s="115"/>
      <c r="F49" s="116"/>
      <c r="G49" s="71"/>
      <c r="H49" s="76" t="s">
        <v>207</v>
      </c>
      <c r="I49" s="85">
        <v>2000</v>
      </c>
      <c r="J49" s="101"/>
    </row>
    <row r="50" spans="1:10" ht="15.75" customHeight="1">
      <c r="A50" s="488"/>
      <c r="B50" s="517"/>
      <c r="C50" s="518"/>
      <c r="D50" s="501" t="s">
        <v>213</v>
      </c>
      <c r="E50" s="505"/>
      <c r="F50" s="502"/>
      <c r="G50" s="71"/>
      <c r="H50" s="75" t="s">
        <v>26</v>
      </c>
      <c r="I50" s="85">
        <v>8000</v>
      </c>
      <c r="J50" s="101" t="s">
        <v>30</v>
      </c>
    </row>
    <row r="51" spans="1:10" ht="15.75" customHeight="1">
      <c r="A51" s="488"/>
      <c r="B51" s="517"/>
      <c r="C51" s="518"/>
      <c r="D51" s="501" t="s">
        <v>216</v>
      </c>
      <c r="E51" s="505"/>
      <c r="F51" s="502"/>
      <c r="G51" s="71"/>
      <c r="H51" s="75" t="s">
        <v>208</v>
      </c>
      <c r="I51" s="85">
        <v>2000</v>
      </c>
      <c r="J51" s="101" t="s">
        <v>31</v>
      </c>
    </row>
    <row r="52" spans="1:10" ht="33.75" customHeight="1">
      <c r="A52" s="488"/>
      <c r="B52" s="519"/>
      <c r="C52" s="520"/>
      <c r="D52" s="501" t="s">
        <v>217</v>
      </c>
      <c r="E52" s="505"/>
      <c r="F52" s="502"/>
      <c r="G52" s="71"/>
      <c r="H52" s="75" t="s">
        <v>32</v>
      </c>
      <c r="I52" s="85">
        <v>3000</v>
      </c>
      <c r="J52" s="101" t="s">
        <v>33</v>
      </c>
    </row>
    <row r="53" spans="1:10" ht="50.25" customHeight="1">
      <c r="A53" s="488"/>
      <c r="B53" s="306" t="s">
        <v>270</v>
      </c>
      <c r="C53" s="304"/>
      <c r="D53" s="437" t="s">
        <v>271</v>
      </c>
      <c r="E53" s="438"/>
      <c r="F53" s="438"/>
      <c r="G53" s="438"/>
      <c r="H53" s="439"/>
      <c r="I53" s="196">
        <f>I54+I55+I56+I57+I58+I59+I60+I61</f>
        <v>1580100</v>
      </c>
      <c r="J53" s="101"/>
    </row>
    <row r="54" spans="1:10" ht="15.75">
      <c r="A54" s="488"/>
      <c r="B54" s="307"/>
      <c r="C54" s="305"/>
      <c r="D54" s="26" t="s">
        <v>210</v>
      </c>
      <c r="E54" s="26"/>
      <c r="F54" s="26"/>
      <c r="G54" s="109"/>
      <c r="H54" s="105" t="s">
        <v>24</v>
      </c>
      <c r="I54" s="83">
        <v>360000</v>
      </c>
      <c r="J54" s="101"/>
    </row>
    <row r="55" spans="1:10" ht="15.75">
      <c r="A55" s="488"/>
      <c r="B55" s="308"/>
      <c r="C55" s="305"/>
      <c r="D55" s="26" t="s">
        <v>211</v>
      </c>
      <c r="E55" s="26"/>
      <c r="F55" s="26"/>
      <c r="G55" s="109"/>
      <c r="H55" s="105" t="s">
        <v>25</v>
      </c>
      <c r="I55" s="83">
        <v>1050000</v>
      </c>
      <c r="J55" s="101"/>
    </row>
    <row r="56" spans="1:10" ht="15.75">
      <c r="A56" s="488"/>
      <c r="B56" s="308"/>
      <c r="C56" s="305"/>
      <c r="D56" s="26" t="s">
        <v>213</v>
      </c>
      <c r="E56" s="26"/>
      <c r="F56" s="26"/>
      <c r="G56" s="109"/>
      <c r="H56" s="105" t="s">
        <v>26</v>
      </c>
      <c r="I56" s="83">
        <v>100000</v>
      </c>
      <c r="J56" s="101"/>
    </row>
    <row r="57" spans="1:10" ht="15.75">
      <c r="A57" s="488"/>
      <c r="B57" s="308"/>
      <c r="C57" s="305"/>
      <c r="D57" s="26" t="s">
        <v>214</v>
      </c>
      <c r="E57" s="26"/>
      <c r="F57" s="26"/>
      <c r="G57" s="109"/>
      <c r="H57" s="105" t="s">
        <v>273</v>
      </c>
      <c r="I57" s="83">
        <v>7000</v>
      </c>
      <c r="J57" s="101"/>
    </row>
    <row r="58" spans="1:10" ht="15.75">
      <c r="A58" s="488"/>
      <c r="B58" s="308"/>
      <c r="C58" s="305"/>
      <c r="D58" s="26" t="s">
        <v>215</v>
      </c>
      <c r="E58" s="26"/>
      <c r="F58" s="26"/>
      <c r="G58" s="109"/>
      <c r="H58" s="105" t="s">
        <v>274</v>
      </c>
      <c r="I58" s="83">
        <v>100</v>
      </c>
      <c r="J58" s="101"/>
    </row>
    <row r="59" spans="1:10" ht="15.75">
      <c r="A59" s="488"/>
      <c r="B59" s="308"/>
      <c r="C59" s="305"/>
      <c r="D59" s="26" t="s">
        <v>216</v>
      </c>
      <c r="E59" s="26"/>
      <c r="F59" s="26"/>
      <c r="G59" s="109"/>
      <c r="H59" s="105" t="s">
        <v>208</v>
      </c>
      <c r="I59" s="83">
        <v>50000</v>
      </c>
      <c r="J59" s="101"/>
    </row>
    <row r="60" spans="1:10" ht="15.75">
      <c r="A60" s="488"/>
      <c r="B60" s="308"/>
      <c r="C60" s="305"/>
      <c r="D60" s="26" t="s">
        <v>221</v>
      </c>
      <c r="E60" s="26"/>
      <c r="F60" s="26"/>
      <c r="G60" s="109"/>
      <c r="H60" s="105" t="s">
        <v>275</v>
      </c>
      <c r="I60" s="83">
        <v>3000</v>
      </c>
      <c r="J60" s="101"/>
    </row>
    <row r="61" spans="1:10" ht="33.75" customHeight="1">
      <c r="A61" s="488"/>
      <c r="B61" s="309"/>
      <c r="C61" s="305"/>
      <c r="D61" s="26" t="s">
        <v>217</v>
      </c>
      <c r="E61" s="26"/>
      <c r="F61" s="26"/>
      <c r="G61" s="109"/>
      <c r="H61" s="105" t="s">
        <v>32</v>
      </c>
      <c r="I61" s="83">
        <v>10000</v>
      </c>
      <c r="J61" s="101"/>
    </row>
    <row r="62" spans="1:10" ht="37.5" customHeight="1">
      <c r="A62" s="488"/>
      <c r="B62" s="418">
        <v>75618</v>
      </c>
      <c r="C62" s="417"/>
      <c r="D62" s="416" t="s">
        <v>34</v>
      </c>
      <c r="E62" s="418"/>
      <c r="F62" s="418"/>
      <c r="G62" s="418"/>
      <c r="H62" s="417"/>
      <c r="I62" s="216">
        <f>I63+I64+I65+I66+I67</f>
        <v>101000</v>
      </c>
      <c r="J62" s="100" t="s">
        <v>35</v>
      </c>
    </row>
    <row r="63" spans="1:10" ht="15.75" customHeight="1">
      <c r="A63" s="488"/>
      <c r="B63" s="421"/>
      <c r="C63" s="422"/>
      <c r="D63" s="501" t="s">
        <v>218</v>
      </c>
      <c r="E63" s="505"/>
      <c r="F63" s="502"/>
      <c r="G63" s="71"/>
      <c r="H63" s="75" t="s">
        <v>36</v>
      </c>
      <c r="I63" s="85">
        <v>20000</v>
      </c>
      <c r="J63" s="101" t="s">
        <v>10</v>
      </c>
    </row>
    <row r="64" spans="1:10" ht="15.75" customHeight="1">
      <c r="A64" s="488"/>
      <c r="B64" s="301"/>
      <c r="C64" s="260"/>
      <c r="D64" s="114" t="s">
        <v>276</v>
      </c>
      <c r="E64" s="115"/>
      <c r="F64" s="116"/>
      <c r="G64" s="71"/>
      <c r="H64" s="75" t="s">
        <v>277</v>
      </c>
      <c r="I64" s="85">
        <v>1000</v>
      </c>
      <c r="J64" s="101"/>
    </row>
    <row r="65" spans="1:10" ht="17.25" customHeight="1">
      <c r="A65" s="488"/>
      <c r="B65" s="270"/>
      <c r="C65" s="238"/>
      <c r="D65" s="65" t="s">
        <v>219</v>
      </c>
      <c r="E65" s="501">
        <v>46</v>
      </c>
      <c r="F65" s="502"/>
      <c r="G65" s="74" t="s">
        <v>37</v>
      </c>
      <c r="H65" s="75" t="s">
        <v>37</v>
      </c>
      <c r="I65" s="85">
        <v>4000</v>
      </c>
      <c r="J65" s="101">
        <v>500</v>
      </c>
    </row>
    <row r="66" spans="1:10" ht="18" customHeight="1">
      <c r="A66" s="488"/>
      <c r="B66" s="270"/>
      <c r="C66" s="238"/>
      <c r="D66" s="65" t="s">
        <v>220</v>
      </c>
      <c r="E66" s="501">
        <v>48</v>
      </c>
      <c r="F66" s="502"/>
      <c r="G66" s="74" t="s">
        <v>38</v>
      </c>
      <c r="H66" s="75" t="s">
        <v>38</v>
      </c>
      <c r="I66" s="85">
        <v>68000</v>
      </c>
      <c r="J66" s="101" t="s">
        <v>30</v>
      </c>
    </row>
    <row r="67" spans="1:10" ht="47.25">
      <c r="A67" s="488"/>
      <c r="B67" s="270"/>
      <c r="C67" s="238"/>
      <c r="D67" s="65" t="s">
        <v>278</v>
      </c>
      <c r="E67" s="65"/>
      <c r="F67" s="65"/>
      <c r="G67" s="75"/>
      <c r="H67" s="75" t="s">
        <v>279</v>
      </c>
      <c r="I67" s="85">
        <v>8000</v>
      </c>
      <c r="J67" s="101"/>
    </row>
    <row r="68" spans="1:10" ht="36" customHeight="1">
      <c r="A68" s="488"/>
      <c r="B68" s="194">
        <v>75621</v>
      </c>
      <c r="C68" s="228"/>
      <c r="D68" s="416" t="s">
        <v>39</v>
      </c>
      <c r="E68" s="418"/>
      <c r="F68" s="418"/>
      <c r="G68" s="418"/>
      <c r="H68" s="417"/>
      <c r="I68" s="216">
        <f>I69+I70</f>
        <v>1032783</v>
      </c>
      <c r="J68" s="100" t="s">
        <v>40</v>
      </c>
    </row>
    <row r="69" spans="1:10" ht="15.75">
      <c r="A69" s="488"/>
      <c r="B69" s="272"/>
      <c r="C69" s="237"/>
      <c r="D69" s="65" t="s">
        <v>222</v>
      </c>
      <c r="E69" s="501">
        <v>1</v>
      </c>
      <c r="F69" s="502"/>
      <c r="G69" s="74"/>
      <c r="H69" s="75" t="s">
        <v>41</v>
      </c>
      <c r="I69" s="85">
        <v>1031091</v>
      </c>
      <c r="J69" s="101" t="s">
        <v>42</v>
      </c>
    </row>
    <row r="70" spans="1:10" ht="16.5" thickBot="1">
      <c r="A70" s="488"/>
      <c r="B70" s="270"/>
      <c r="C70" s="238"/>
      <c r="D70" s="316" t="s">
        <v>223</v>
      </c>
      <c r="E70" s="503">
        <v>2</v>
      </c>
      <c r="F70" s="504"/>
      <c r="G70" s="264"/>
      <c r="H70" s="265" t="s">
        <v>43</v>
      </c>
      <c r="I70" s="93">
        <v>1692</v>
      </c>
      <c r="J70" s="102" t="s">
        <v>22</v>
      </c>
    </row>
    <row r="71" spans="1:10" ht="17.25" thickBot="1" thickTop="1">
      <c r="A71" s="162">
        <v>758</v>
      </c>
      <c r="B71" s="401" t="s">
        <v>44</v>
      </c>
      <c r="C71" s="401"/>
      <c r="D71" s="401"/>
      <c r="E71" s="401"/>
      <c r="F71" s="401"/>
      <c r="G71" s="401"/>
      <c r="H71" s="402"/>
      <c r="I71" s="183">
        <f>I72+I74+I76</f>
        <v>7247756</v>
      </c>
      <c r="J71" s="99" t="s">
        <v>45</v>
      </c>
    </row>
    <row r="72" spans="1:10" ht="33" customHeight="1" thickTop="1">
      <c r="A72" s="484"/>
      <c r="B72" s="441">
        <v>75801</v>
      </c>
      <c r="C72" s="442"/>
      <c r="D72" s="440" t="s">
        <v>46</v>
      </c>
      <c r="E72" s="441"/>
      <c r="F72" s="441"/>
      <c r="G72" s="441"/>
      <c r="H72" s="442"/>
      <c r="I72" s="244">
        <f>I73</f>
        <v>4856390</v>
      </c>
      <c r="J72" s="100" t="s">
        <v>47</v>
      </c>
    </row>
    <row r="73" spans="1:10" ht="15.75">
      <c r="A73" s="485"/>
      <c r="B73" s="489"/>
      <c r="C73" s="490"/>
      <c r="D73" s="68">
        <v>2920</v>
      </c>
      <c r="E73" s="69"/>
      <c r="F73" s="70"/>
      <c r="G73" s="74"/>
      <c r="H73" s="75" t="s">
        <v>48</v>
      </c>
      <c r="I73" s="85">
        <v>4856390</v>
      </c>
      <c r="J73" s="101" t="s">
        <v>47</v>
      </c>
    </row>
    <row r="74" spans="1:10" ht="15.75" customHeight="1">
      <c r="A74" s="485"/>
      <c r="B74" s="416">
        <v>75807</v>
      </c>
      <c r="C74" s="417"/>
      <c r="D74" s="416" t="s">
        <v>233</v>
      </c>
      <c r="E74" s="418"/>
      <c r="F74" s="418"/>
      <c r="G74" s="418"/>
      <c r="H74" s="417"/>
      <c r="I74" s="216">
        <f>I75</f>
        <v>2341366</v>
      </c>
      <c r="J74" s="100" t="s">
        <v>49</v>
      </c>
    </row>
    <row r="75" spans="1:10" ht="31.5">
      <c r="A75" s="485"/>
      <c r="B75" s="500"/>
      <c r="C75" s="490"/>
      <c r="D75" s="68">
        <v>2920</v>
      </c>
      <c r="E75" s="69"/>
      <c r="F75" s="70"/>
      <c r="G75" s="74"/>
      <c r="H75" s="75" t="s">
        <v>280</v>
      </c>
      <c r="I75" s="85">
        <v>2341366</v>
      </c>
      <c r="J75" s="101" t="s">
        <v>49</v>
      </c>
    </row>
    <row r="76" spans="1:10" ht="15.75">
      <c r="A76" s="485"/>
      <c r="B76" s="194">
        <v>75814</v>
      </c>
      <c r="C76" s="194"/>
      <c r="D76" s="416" t="s">
        <v>50</v>
      </c>
      <c r="E76" s="418"/>
      <c r="F76" s="418"/>
      <c r="G76" s="418"/>
      <c r="H76" s="417"/>
      <c r="I76" s="246">
        <f>I77</f>
        <v>50000</v>
      </c>
      <c r="J76" s="100" t="s">
        <v>51</v>
      </c>
    </row>
    <row r="77" spans="1:10" ht="16.5" thickBot="1">
      <c r="A77" s="486"/>
      <c r="B77" s="273"/>
      <c r="C77" s="78"/>
      <c r="D77" s="63" t="s">
        <v>224</v>
      </c>
      <c r="E77" s="423">
        <v>92</v>
      </c>
      <c r="F77" s="390"/>
      <c r="G77" s="77"/>
      <c r="H77" s="75" t="s">
        <v>52</v>
      </c>
      <c r="I77" s="92">
        <v>50000</v>
      </c>
      <c r="J77" s="101" t="s">
        <v>51</v>
      </c>
    </row>
    <row r="78" spans="1:10" ht="17.25" thickBot="1" thickTop="1">
      <c r="A78" s="162">
        <v>801</v>
      </c>
      <c r="B78" s="405" t="s">
        <v>53</v>
      </c>
      <c r="C78" s="401"/>
      <c r="D78" s="401"/>
      <c r="E78" s="401"/>
      <c r="F78" s="401"/>
      <c r="G78" s="401"/>
      <c r="H78" s="499"/>
      <c r="I78" s="184">
        <f>I79</f>
        <v>1307200</v>
      </c>
      <c r="J78" s="99" t="s">
        <v>54</v>
      </c>
    </row>
    <row r="79" spans="1:10" ht="16.5" thickTop="1">
      <c r="A79" s="67"/>
      <c r="B79" s="194">
        <v>80110</v>
      </c>
      <c r="C79" s="194"/>
      <c r="D79" s="416" t="s">
        <v>55</v>
      </c>
      <c r="E79" s="418"/>
      <c r="F79" s="418"/>
      <c r="G79" s="418"/>
      <c r="H79" s="417"/>
      <c r="I79" s="216">
        <f>I80+I81+I82</f>
        <v>1307200</v>
      </c>
      <c r="J79" s="100" t="s">
        <v>56</v>
      </c>
    </row>
    <row r="80" spans="1:10" ht="66" customHeight="1">
      <c r="A80" s="67"/>
      <c r="B80" s="271"/>
      <c r="C80" s="58"/>
      <c r="D80" s="79">
        <v>6290</v>
      </c>
      <c r="E80" s="68"/>
      <c r="F80" s="70"/>
      <c r="G80" s="74"/>
      <c r="H80" s="75" t="s">
        <v>294</v>
      </c>
      <c r="I80" s="85">
        <v>225600</v>
      </c>
      <c r="J80" s="101"/>
    </row>
    <row r="81" spans="1:10" ht="63.75" customHeight="1">
      <c r="A81" s="67"/>
      <c r="B81" s="130"/>
      <c r="C81" s="268"/>
      <c r="D81" s="79">
        <v>6298</v>
      </c>
      <c r="E81" s="79"/>
      <c r="F81" s="79"/>
      <c r="G81" s="75"/>
      <c r="H81" s="75" t="s">
        <v>281</v>
      </c>
      <c r="I81" s="85">
        <v>954300</v>
      </c>
      <c r="J81" s="101"/>
    </row>
    <row r="82" spans="1:10" ht="65.25" customHeight="1" thickBot="1">
      <c r="A82" s="67"/>
      <c r="B82" s="130"/>
      <c r="C82" s="301"/>
      <c r="D82" s="310">
        <v>6299</v>
      </c>
      <c r="E82" s="311"/>
      <c r="F82" s="312"/>
      <c r="G82" s="313"/>
      <c r="H82" s="265" t="s">
        <v>282</v>
      </c>
      <c r="I82" s="92">
        <v>127300</v>
      </c>
      <c r="J82" s="281"/>
    </row>
    <row r="83" spans="1:10" ht="17.25" thickBot="1" thickTop="1">
      <c r="A83" s="162">
        <v>852</v>
      </c>
      <c r="B83" s="391" t="s">
        <v>283</v>
      </c>
      <c r="C83" s="391"/>
      <c r="D83" s="391"/>
      <c r="E83" s="391"/>
      <c r="F83" s="391"/>
      <c r="G83" s="391"/>
      <c r="H83" s="391"/>
      <c r="I83" s="183">
        <f>I84+I86+I88+I91</f>
        <v>1990600</v>
      </c>
      <c r="J83" s="99" t="s">
        <v>57</v>
      </c>
    </row>
    <row r="84" spans="1:10" ht="34.5" customHeight="1" thickTop="1">
      <c r="A84" s="314"/>
      <c r="B84" s="159">
        <v>85212</v>
      </c>
      <c r="C84" s="279"/>
      <c r="D84" s="440" t="s">
        <v>284</v>
      </c>
      <c r="E84" s="441"/>
      <c r="F84" s="441"/>
      <c r="G84" s="441"/>
      <c r="H84" s="442"/>
      <c r="I84" s="244">
        <f>I85</f>
        <v>1515000</v>
      </c>
      <c r="J84" s="131"/>
    </row>
    <row r="85" spans="1:10" ht="47.25">
      <c r="A85" s="314"/>
      <c r="B85" s="286"/>
      <c r="C85" s="284"/>
      <c r="D85" s="288">
        <v>2010</v>
      </c>
      <c r="E85" s="288"/>
      <c r="F85" s="288"/>
      <c r="G85" s="288"/>
      <c r="H85" s="289" t="s">
        <v>59</v>
      </c>
      <c r="I85" s="315">
        <v>1515000</v>
      </c>
      <c r="J85" s="131"/>
    </row>
    <row r="86" spans="1:10" ht="54" customHeight="1">
      <c r="A86" s="488"/>
      <c r="B86" s="403">
        <v>85213</v>
      </c>
      <c r="C86" s="404"/>
      <c r="D86" s="375" t="s">
        <v>295</v>
      </c>
      <c r="E86" s="403"/>
      <c r="F86" s="403"/>
      <c r="G86" s="403"/>
      <c r="H86" s="404"/>
      <c r="I86" s="277">
        <f>I87</f>
        <v>22000</v>
      </c>
      <c r="J86" s="100" t="s">
        <v>58</v>
      </c>
    </row>
    <row r="87" spans="1:10" ht="51" customHeight="1">
      <c r="A87" s="488"/>
      <c r="B87" s="489"/>
      <c r="C87" s="490"/>
      <c r="D87" s="419">
        <v>2010</v>
      </c>
      <c r="E87" s="491"/>
      <c r="F87" s="420"/>
      <c r="G87" s="74"/>
      <c r="H87" s="72" t="s">
        <v>59</v>
      </c>
      <c r="I87" s="85">
        <v>22000</v>
      </c>
      <c r="J87" s="101" t="s">
        <v>58</v>
      </c>
    </row>
    <row r="88" spans="1:10" ht="36" customHeight="1">
      <c r="A88" s="488"/>
      <c r="B88" s="228">
        <v>85214</v>
      </c>
      <c r="C88" s="193"/>
      <c r="D88" s="416" t="s">
        <v>285</v>
      </c>
      <c r="E88" s="418"/>
      <c r="F88" s="418"/>
      <c r="G88" s="418"/>
      <c r="H88" s="417"/>
      <c r="I88" s="216">
        <f>I89+I90</f>
        <v>339800</v>
      </c>
      <c r="J88" s="100" t="s">
        <v>60</v>
      </c>
    </row>
    <row r="89" spans="1:10" ht="46.5" customHeight="1">
      <c r="A89" s="488"/>
      <c r="B89" s="398"/>
      <c r="C89" s="80"/>
      <c r="D89" s="79">
        <v>2010</v>
      </c>
      <c r="E89" s="419">
        <v>201</v>
      </c>
      <c r="F89" s="420"/>
      <c r="G89" s="74"/>
      <c r="H89" s="72" t="s">
        <v>59</v>
      </c>
      <c r="I89" s="85">
        <v>216800</v>
      </c>
      <c r="J89" s="101" t="s">
        <v>60</v>
      </c>
    </row>
    <row r="90" spans="1:10" ht="31.5">
      <c r="A90" s="488"/>
      <c r="B90" s="399"/>
      <c r="C90" s="80"/>
      <c r="D90" s="79">
        <v>2030</v>
      </c>
      <c r="E90" s="79"/>
      <c r="F90" s="79"/>
      <c r="G90" s="75"/>
      <c r="H90" s="75" t="s">
        <v>286</v>
      </c>
      <c r="I90" s="85">
        <v>123000</v>
      </c>
      <c r="J90" s="101"/>
    </row>
    <row r="91" spans="1:10" ht="15.75">
      <c r="A91" s="488"/>
      <c r="B91" s="418">
        <v>85219</v>
      </c>
      <c r="C91" s="417"/>
      <c r="D91" s="416" t="s">
        <v>61</v>
      </c>
      <c r="E91" s="418"/>
      <c r="F91" s="418"/>
      <c r="G91" s="418"/>
      <c r="H91" s="417"/>
      <c r="I91" s="216">
        <f>I92</f>
        <v>113800</v>
      </c>
      <c r="J91" s="100" t="s">
        <v>62</v>
      </c>
    </row>
    <row r="92" spans="1:10" ht="32.25" thickBot="1">
      <c r="A92" s="488"/>
      <c r="B92" s="421"/>
      <c r="C92" s="422"/>
      <c r="D92" s="413">
        <v>2030</v>
      </c>
      <c r="E92" s="414"/>
      <c r="F92" s="415"/>
      <c r="G92" s="264"/>
      <c r="H92" s="265" t="s">
        <v>286</v>
      </c>
      <c r="I92" s="86">
        <v>113800</v>
      </c>
      <c r="J92" s="101" t="s">
        <v>62</v>
      </c>
    </row>
    <row r="93" spans="1:10" ht="17.25" thickBot="1" thickTop="1">
      <c r="A93" s="275">
        <v>854</v>
      </c>
      <c r="B93" s="402" t="s">
        <v>63</v>
      </c>
      <c r="C93" s="391"/>
      <c r="D93" s="391"/>
      <c r="E93" s="391"/>
      <c r="F93" s="391"/>
      <c r="G93" s="391"/>
      <c r="H93" s="529"/>
      <c r="I93" s="278">
        <f>I94</f>
        <v>6000</v>
      </c>
      <c r="J93" s="103" t="s">
        <v>12</v>
      </c>
    </row>
    <row r="94" spans="1:10" ht="16.5" thickTop="1">
      <c r="A94" s="488"/>
      <c r="B94" s="403">
        <v>85415</v>
      </c>
      <c r="C94" s="404"/>
      <c r="D94" s="440" t="s">
        <v>64</v>
      </c>
      <c r="E94" s="441"/>
      <c r="F94" s="441"/>
      <c r="G94" s="441"/>
      <c r="H94" s="442"/>
      <c r="I94" s="245">
        <f>I95</f>
        <v>6000</v>
      </c>
      <c r="J94" s="100" t="s">
        <v>12</v>
      </c>
    </row>
    <row r="95" spans="1:10" ht="37.5" customHeight="1" thickBot="1">
      <c r="A95" s="492"/>
      <c r="B95" s="493"/>
      <c r="C95" s="494"/>
      <c r="D95" s="496" t="s">
        <v>200</v>
      </c>
      <c r="E95" s="497"/>
      <c r="F95" s="498"/>
      <c r="G95" s="77"/>
      <c r="H95" s="73" t="s">
        <v>235</v>
      </c>
      <c r="I95" s="92">
        <v>6000</v>
      </c>
      <c r="J95" s="101" t="s">
        <v>12</v>
      </c>
    </row>
    <row r="96" spans="1:10" ht="17.25" thickBot="1" thickTop="1">
      <c r="A96" s="162">
        <v>900</v>
      </c>
      <c r="B96" s="401" t="s">
        <v>65</v>
      </c>
      <c r="C96" s="401"/>
      <c r="D96" s="401"/>
      <c r="E96" s="401"/>
      <c r="F96" s="401"/>
      <c r="G96" s="401"/>
      <c r="H96" s="402"/>
      <c r="I96" s="185">
        <f>I97</f>
        <v>1807300</v>
      </c>
      <c r="J96" s="98" t="s">
        <v>66</v>
      </c>
    </row>
    <row r="97" spans="1:10" ht="16.5" thickTop="1">
      <c r="A97" s="153"/>
      <c r="B97" s="403">
        <v>90001</v>
      </c>
      <c r="C97" s="404"/>
      <c r="D97" s="440" t="s">
        <v>67</v>
      </c>
      <c r="E97" s="441"/>
      <c r="F97" s="441"/>
      <c r="G97" s="441"/>
      <c r="H97" s="442"/>
      <c r="I97" s="244">
        <f>I98</f>
        <v>1807300</v>
      </c>
      <c r="J97" s="100" t="s">
        <v>68</v>
      </c>
    </row>
    <row r="98" spans="1:10" ht="66.75" customHeight="1" thickBot="1">
      <c r="A98" s="153"/>
      <c r="B98" s="274"/>
      <c r="C98" s="126"/>
      <c r="D98" s="68">
        <v>6298</v>
      </c>
      <c r="E98" s="69"/>
      <c r="F98" s="70"/>
      <c r="G98" s="74"/>
      <c r="H98" s="72" t="s">
        <v>364</v>
      </c>
      <c r="I98" s="85">
        <v>1807300</v>
      </c>
      <c r="J98" s="101"/>
    </row>
    <row r="99" spans="1:10" ht="17.25" thickBot="1" thickTop="1">
      <c r="A99" s="276"/>
      <c r="B99" s="388"/>
      <c r="C99" s="388"/>
      <c r="D99" s="389"/>
      <c r="E99" s="388"/>
      <c r="F99" s="360"/>
      <c r="G99" s="171"/>
      <c r="H99" s="172" t="s">
        <v>73</v>
      </c>
      <c r="I99" s="173">
        <f>I13+I20+I23+I27+I34+I40+I43+I71+I78+I83+I93+I96</f>
        <v>22801390</v>
      </c>
      <c r="J99" s="99" t="s">
        <v>74</v>
      </c>
    </row>
    <row r="100" spans="1:10" ht="16.5" thickTop="1">
      <c r="A100" s="48"/>
      <c r="B100" s="48"/>
      <c r="C100" s="5"/>
      <c r="D100" s="45"/>
      <c r="E100" s="5"/>
      <c r="F100" s="5"/>
      <c r="G100" s="5"/>
      <c r="H100" s="5"/>
      <c r="I100" s="82"/>
      <c r="J100" s="5"/>
    </row>
    <row r="101" ht="15.75">
      <c r="A101" s="49"/>
    </row>
    <row r="102" ht="15.75">
      <c r="A102" s="49"/>
    </row>
    <row r="103" ht="15.75">
      <c r="A103" s="49"/>
    </row>
    <row r="104" ht="15.75">
      <c r="A104" s="49"/>
    </row>
    <row r="105" ht="15.75">
      <c r="A105" s="49"/>
    </row>
    <row r="106" ht="15.75">
      <c r="A106" s="49"/>
    </row>
    <row r="107" ht="15.75">
      <c r="A107" s="49"/>
    </row>
    <row r="108" ht="15.75">
      <c r="A108" s="49"/>
    </row>
    <row r="109" ht="15.75">
      <c r="A109" s="49"/>
    </row>
    <row r="110" ht="15.75">
      <c r="A110" s="49"/>
    </row>
    <row r="111" ht="15.75">
      <c r="A111" s="49"/>
    </row>
    <row r="112" ht="15.75">
      <c r="A112" s="49"/>
    </row>
    <row r="113" ht="15.75">
      <c r="A113" s="49"/>
    </row>
    <row r="114" ht="15.75">
      <c r="A114" s="49"/>
    </row>
    <row r="115" ht="15.75">
      <c r="A115" s="49"/>
    </row>
    <row r="116" ht="15.75">
      <c r="A116" s="49"/>
    </row>
    <row r="117" ht="15.75">
      <c r="A117" s="49"/>
    </row>
    <row r="118" ht="15.75">
      <c r="A118" s="49"/>
    </row>
    <row r="119" ht="15.75">
      <c r="A119" s="49"/>
    </row>
    <row r="120" ht="15.75">
      <c r="A120" s="49"/>
    </row>
    <row r="121" spans="1:9" ht="15.75">
      <c r="A121" s="49"/>
      <c r="I121" s="81" t="s">
        <v>75</v>
      </c>
    </row>
    <row r="122" spans="1:9" ht="12.75">
      <c r="A122" s="400" t="s">
        <v>242</v>
      </c>
      <c r="B122" s="400"/>
      <c r="C122" s="400"/>
      <c r="D122" s="400"/>
      <c r="E122" s="400"/>
      <c r="F122" s="400"/>
      <c r="G122" s="400"/>
      <c r="H122" s="400"/>
      <c r="I122" s="400"/>
    </row>
    <row r="123" spans="1:9" ht="12.75">
      <c r="A123" s="400" t="s">
        <v>374</v>
      </c>
      <c r="B123" s="400"/>
      <c r="C123" s="400"/>
      <c r="D123" s="400"/>
      <c r="E123" s="400"/>
      <c r="F123" s="400"/>
      <c r="G123" s="400"/>
      <c r="H123" s="400"/>
      <c r="I123" s="400"/>
    </row>
    <row r="124" spans="1:9" ht="12.75">
      <c r="A124" s="361" t="s">
        <v>290</v>
      </c>
      <c r="B124" s="362"/>
      <c r="C124" s="362"/>
      <c r="D124" s="362"/>
      <c r="E124" s="362"/>
      <c r="F124" s="362"/>
      <c r="G124" s="362"/>
      <c r="H124" s="362"/>
      <c r="I124" s="362"/>
    </row>
    <row r="125" spans="1:9" ht="12.75">
      <c r="A125" s="361" t="s">
        <v>376</v>
      </c>
      <c r="B125" s="362"/>
      <c r="C125" s="362"/>
      <c r="D125" s="362"/>
      <c r="E125" s="362"/>
      <c r="F125" s="362"/>
      <c r="G125" s="362"/>
      <c r="H125" s="362"/>
      <c r="I125" s="362"/>
    </row>
    <row r="126" spans="1:9" ht="12.75">
      <c r="A126" s="361" t="s">
        <v>291</v>
      </c>
      <c r="B126" s="361"/>
      <c r="C126" s="361"/>
      <c r="D126" s="361"/>
      <c r="E126" s="361"/>
      <c r="F126" s="361"/>
      <c r="G126" s="361"/>
      <c r="H126" s="361"/>
      <c r="I126" s="361"/>
    </row>
    <row r="127" spans="1:9" ht="12.75">
      <c r="A127" s="361" t="s">
        <v>292</v>
      </c>
      <c r="B127" s="361"/>
      <c r="C127" s="361"/>
      <c r="D127" s="361"/>
      <c r="E127" s="361"/>
      <c r="F127" s="361"/>
      <c r="G127" s="361"/>
      <c r="H127" s="361"/>
      <c r="I127" s="361"/>
    </row>
    <row r="128" spans="1:9" ht="18.75" customHeight="1">
      <c r="A128" s="148"/>
      <c r="B128" s="149"/>
      <c r="C128" s="150"/>
      <c r="D128" s="150"/>
      <c r="E128" s="150"/>
      <c r="F128" s="150"/>
      <c r="G128" s="150"/>
      <c r="H128" s="150"/>
      <c r="I128" s="151"/>
    </row>
    <row r="129" spans="1:12" ht="18" customHeight="1">
      <c r="A129" s="148"/>
      <c r="B129" s="149"/>
      <c r="C129" s="150"/>
      <c r="D129" s="150"/>
      <c r="E129" s="150"/>
      <c r="F129" s="150"/>
      <c r="G129" s="150"/>
      <c r="H129" s="148" t="s">
        <v>243</v>
      </c>
      <c r="I129" s="151"/>
      <c r="L129" s="165"/>
    </row>
    <row r="130" spans="1:9" ht="18" customHeight="1">
      <c r="A130" s="148"/>
      <c r="B130" s="149"/>
      <c r="C130" s="150"/>
      <c r="D130" s="150"/>
      <c r="E130" s="150"/>
      <c r="F130" s="150"/>
      <c r="G130" s="150"/>
      <c r="H130" s="148" t="s">
        <v>287</v>
      </c>
      <c r="I130" s="151"/>
    </row>
    <row r="131" spans="1:13" ht="18.75" customHeight="1">
      <c r="A131" s="148"/>
      <c r="B131" s="149"/>
      <c r="C131" s="150"/>
      <c r="D131" s="150"/>
      <c r="E131" s="150"/>
      <c r="F131" s="150"/>
      <c r="G131" s="150"/>
      <c r="H131" s="150"/>
      <c r="I131" s="151"/>
      <c r="M131" s="165"/>
    </row>
    <row r="132" spans="1:9" ht="21.75" customHeight="1" thickBot="1">
      <c r="A132" s="163" t="s">
        <v>0</v>
      </c>
      <c r="B132" s="163" t="s">
        <v>1</v>
      </c>
      <c r="C132" s="495" t="s">
        <v>2</v>
      </c>
      <c r="D132" s="495"/>
      <c r="E132" s="495"/>
      <c r="F132" s="495"/>
      <c r="G132" s="163" t="s">
        <v>3</v>
      </c>
      <c r="H132" s="163" t="s">
        <v>185</v>
      </c>
      <c r="I132" s="164" t="s">
        <v>288</v>
      </c>
    </row>
    <row r="133" spans="1:9" ht="17.25" thickBot="1" thickTop="1">
      <c r="A133" s="224" t="s">
        <v>182</v>
      </c>
      <c r="B133" s="452" t="s">
        <v>183</v>
      </c>
      <c r="C133" s="453"/>
      <c r="D133" s="453"/>
      <c r="E133" s="453"/>
      <c r="F133" s="453"/>
      <c r="G133" s="453"/>
      <c r="H133" s="453"/>
      <c r="I133" s="225">
        <f>I134+I137+I142+I144+I148+I150+I152+I157</f>
        <v>3817729</v>
      </c>
    </row>
    <row r="134" spans="1:9" ht="18" customHeight="1" thickTop="1">
      <c r="A134" s="25"/>
      <c r="B134" s="527" t="s">
        <v>194</v>
      </c>
      <c r="C134" s="528"/>
      <c r="D134" s="433" t="s">
        <v>76</v>
      </c>
      <c r="E134" s="434"/>
      <c r="F134" s="434"/>
      <c r="G134" s="434"/>
      <c r="H134" s="435"/>
      <c r="I134" s="198">
        <f>I135+I136</f>
        <v>50000</v>
      </c>
    </row>
    <row r="135" spans="1:9" ht="18" customHeight="1">
      <c r="A135" s="118"/>
      <c r="B135" s="523"/>
      <c r="C135" s="524"/>
      <c r="D135" s="449">
        <v>4210</v>
      </c>
      <c r="E135" s="450"/>
      <c r="F135" s="451"/>
      <c r="G135" s="12" t="s">
        <v>77</v>
      </c>
      <c r="H135" s="46" t="s">
        <v>77</v>
      </c>
      <c r="I135" s="83">
        <v>10000</v>
      </c>
    </row>
    <row r="136" spans="1:9" ht="18" customHeight="1">
      <c r="A136" s="118"/>
      <c r="B136" s="525"/>
      <c r="C136" s="526"/>
      <c r="D136" s="449">
        <v>4300</v>
      </c>
      <c r="E136" s="450"/>
      <c r="F136" s="451"/>
      <c r="G136" s="12" t="s">
        <v>78</v>
      </c>
      <c r="H136" s="46" t="s">
        <v>78</v>
      </c>
      <c r="I136" s="83">
        <v>40000</v>
      </c>
    </row>
    <row r="137" spans="1:9" ht="18" customHeight="1">
      <c r="A137" s="141"/>
      <c r="B137" s="199" t="s">
        <v>195</v>
      </c>
      <c r="C137" s="200"/>
      <c r="D137" s="443" t="s">
        <v>79</v>
      </c>
      <c r="E137" s="444"/>
      <c r="F137" s="444"/>
      <c r="G137" s="444"/>
      <c r="H137" s="445"/>
      <c r="I137" s="196">
        <f>I138+I139</f>
        <v>1424400</v>
      </c>
    </row>
    <row r="138" spans="1:9" ht="33.75" customHeight="1">
      <c r="A138" s="141"/>
      <c r="B138" s="141"/>
      <c r="D138" s="22">
        <v>6050</v>
      </c>
      <c r="E138" s="20"/>
      <c r="F138" s="23"/>
      <c r="G138" s="12"/>
      <c r="H138" s="46" t="s">
        <v>356</v>
      </c>
      <c r="I138" s="83">
        <v>35000</v>
      </c>
    </row>
    <row r="139" spans="1:9" ht="56.25" customHeight="1">
      <c r="A139" s="141"/>
      <c r="B139" s="141"/>
      <c r="D139" s="456" t="s">
        <v>75</v>
      </c>
      <c r="E139" s="487"/>
      <c r="F139" s="457"/>
      <c r="G139" s="229" t="s">
        <v>80</v>
      </c>
      <c r="H139" s="230" t="s">
        <v>297</v>
      </c>
      <c r="I139" s="84">
        <f>I140+I141</f>
        <v>1389400</v>
      </c>
    </row>
    <row r="140" spans="1:9" ht="94.5" customHeight="1">
      <c r="A140" s="141"/>
      <c r="B140" s="141"/>
      <c r="D140" s="22">
        <v>6058</v>
      </c>
      <c r="E140" s="20"/>
      <c r="F140" s="23"/>
      <c r="G140" s="12"/>
      <c r="H140" s="46" t="s">
        <v>296</v>
      </c>
      <c r="I140" s="83">
        <v>844300</v>
      </c>
    </row>
    <row r="141" spans="1:9" ht="33.75" customHeight="1">
      <c r="A141" s="141"/>
      <c r="B141" s="141"/>
      <c r="D141" s="22">
        <v>6059</v>
      </c>
      <c r="E141" s="20"/>
      <c r="F141" s="23"/>
      <c r="G141" s="12"/>
      <c r="H141" s="46" t="s">
        <v>365</v>
      </c>
      <c r="I141" s="83">
        <v>545100</v>
      </c>
    </row>
    <row r="142" spans="1:9" ht="18" customHeight="1">
      <c r="A142" s="141"/>
      <c r="B142" s="199" t="s">
        <v>196</v>
      </c>
      <c r="C142" s="200"/>
      <c r="D142" s="443" t="s">
        <v>81</v>
      </c>
      <c r="E142" s="444"/>
      <c r="F142" s="444"/>
      <c r="G142" s="444"/>
      <c r="H142" s="445"/>
      <c r="I142" s="196">
        <f>I143</f>
        <v>1000</v>
      </c>
    </row>
    <row r="143" spans="1:9" ht="18" customHeight="1">
      <c r="A143" s="141"/>
      <c r="B143" s="141"/>
      <c r="D143" s="449">
        <v>4300</v>
      </c>
      <c r="E143" s="450"/>
      <c r="F143" s="451"/>
      <c r="G143" s="12" t="s">
        <v>82</v>
      </c>
      <c r="H143" s="46" t="s">
        <v>82</v>
      </c>
      <c r="I143" s="83">
        <v>1000</v>
      </c>
    </row>
    <row r="144" spans="1:9" ht="18" customHeight="1">
      <c r="A144" s="141"/>
      <c r="B144" s="199" t="s">
        <v>197</v>
      </c>
      <c r="C144" s="200"/>
      <c r="D144" s="443" t="s">
        <v>83</v>
      </c>
      <c r="E144" s="444"/>
      <c r="F144" s="444"/>
      <c r="G144" s="444"/>
      <c r="H144" s="445"/>
      <c r="I144" s="196">
        <f>I145</f>
        <v>7000</v>
      </c>
    </row>
    <row r="145" spans="1:10" ht="18" customHeight="1">
      <c r="A145" s="141"/>
      <c r="B145" s="141"/>
      <c r="D145" s="446">
        <v>4300</v>
      </c>
      <c r="E145" s="447"/>
      <c r="F145" s="448"/>
      <c r="G145" s="13" t="s">
        <v>78</v>
      </c>
      <c r="H145" s="51" t="s">
        <v>78</v>
      </c>
      <c r="I145" s="83">
        <v>7000</v>
      </c>
      <c r="J145" s="97"/>
    </row>
    <row r="146" spans="1:10" ht="18" customHeight="1">
      <c r="A146" s="141"/>
      <c r="B146" s="141"/>
      <c r="D146" s="27"/>
      <c r="E146" s="28"/>
      <c r="F146" s="29"/>
      <c r="G146" s="13"/>
      <c r="H146" s="109" t="s">
        <v>298</v>
      </c>
      <c r="I146" s="83"/>
      <c r="J146" s="95"/>
    </row>
    <row r="147" spans="1:10" ht="18" customHeight="1">
      <c r="A147" s="141"/>
      <c r="B147" s="141"/>
      <c r="D147" s="30"/>
      <c r="E147" s="28"/>
      <c r="F147" s="29"/>
      <c r="G147" s="13"/>
      <c r="H147" s="109" t="s">
        <v>236</v>
      </c>
      <c r="I147" s="83"/>
      <c r="J147" s="95"/>
    </row>
    <row r="148" spans="1:9" ht="18" customHeight="1">
      <c r="A148" s="141"/>
      <c r="B148" s="199" t="s">
        <v>225</v>
      </c>
      <c r="C148" s="200"/>
      <c r="D148" s="455" t="s">
        <v>299</v>
      </c>
      <c r="E148" s="424"/>
      <c r="F148" s="424"/>
      <c r="G148" s="424"/>
      <c r="H148" s="425"/>
      <c r="I148" s="198">
        <f>I149</f>
        <v>24000</v>
      </c>
    </row>
    <row r="149" spans="1:9" ht="33" customHeight="1">
      <c r="A149" s="141"/>
      <c r="B149" s="142"/>
      <c r="D149" s="449">
        <v>2660</v>
      </c>
      <c r="E149" s="450"/>
      <c r="F149" s="451"/>
      <c r="G149" s="12" t="s">
        <v>85</v>
      </c>
      <c r="H149" s="46" t="s">
        <v>240</v>
      </c>
      <c r="I149" s="85">
        <v>24000</v>
      </c>
    </row>
    <row r="150" spans="1:9" ht="18" customHeight="1">
      <c r="A150" s="141"/>
      <c r="B150" s="199" t="s">
        <v>198</v>
      </c>
      <c r="C150" s="200"/>
      <c r="D150" s="443" t="s">
        <v>86</v>
      </c>
      <c r="E150" s="444"/>
      <c r="F150" s="444"/>
      <c r="G150" s="444"/>
      <c r="H150" s="445"/>
      <c r="I150" s="198">
        <f>I151</f>
        <v>27000</v>
      </c>
    </row>
    <row r="151" spans="1:9" ht="33" customHeight="1">
      <c r="A151" s="141"/>
      <c r="B151" s="142"/>
      <c r="D151" s="41">
        <v>2850</v>
      </c>
      <c r="E151" s="20"/>
      <c r="F151" s="23"/>
      <c r="G151" s="6"/>
      <c r="H151" s="46" t="s">
        <v>244</v>
      </c>
      <c r="I151" s="87">
        <v>27000</v>
      </c>
    </row>
    <row r="152" spans="1:9" ht="33" customHeight="1">
      <c r="A152" s="141"/>
      <c r="B152" s="356" t="s">
        <v>301</v>
      </c>
      <c r="C152" s="318"/>
      <c r="D152" s="209"/>
      <c r="E152" s="317"/>
      <c r="F152" s="317"/>
      <c r="G152" s="319"/>
      <c r="H152" s="320" t="s">
        <v>300</v>
      </c>
      <c r="I152" s="277">
        <f>I154+I155+I156</f>
        <v>2272329</v>
      </c>
    </row>
    <row r="153" spans="1:9" ht="79.5" customHeight="1">
      <c r="A153" s="141"/>
      <c r="B153" s="142"/>
      <c r="D153" s="22" t="s">
        <v>75</v>
      </c>
      <c r="E153" s="20"/>
      <c r="F153" s="20"/>
      <c r="G153" s="40"/>
      <c r="H153" s="109" t="s">
        <v>350</v>
      </c>
      <c r="I153" s="351">
        <v>0</v>
      </c>
    </row>
    <row r="154" spans="1:9" ht="15.75">
      <c r="A154" s="141"/>
      <c r="B154" s="142"/>
      <c r="D154" s="22">
        <v>4179</v>
      </c>
      <c r="E154" s="20"/>
      <c r="F154" s="20"/>
      <c r="G154" s="40"/>
      <c r="H154" s="109" t="s">
        <v>308</v>
      </c>
      <c r="I154" s="87">
        <v>160000</v>
      </c>
    </row>
    <row r="155" spans="1:9" ht="78.75">
      <c r="A155" s="141"/>
      <c r="B155" s="142"/>
      <c r="D155" s="22">
        <v>6058</v>
      </c>
      <c r="E155" s="20"/>
      <c r="F155" s="20"/>
      <c r="G155" s="40"/>
      <c r="H155" s="109" t="s">
        <v>352</v>
      </c>
      <c r="I155" s="87">
        <v>1667390</v>
      </c>
    </row>
    <row r="156" spans="1:9" ht="81" customHeight="1">
      <c r="A156" s="141"/>
      <c r="B156" s="142"/>
      <c r="D156" s="22">
        <v>6059</v>
      </c>
      <c r="E156" s="20"/>
      <c r="F156" s="20"/>
      <c r="G156" s="40"/>
      <c r="H156" s="109" t="s">
        <v>351</v>
      </c>
      <c r="I156" s="87">
        <v>444939</v>
      </c>
    </row>
    <row r="157" spans="1:9" ht="33" customHeight="1">
      <c r="A157" s="141"/>
      <c r="B157" s="203" t="s">
        <v>199</v>
      </c>
      <c r="C157" s="200"/>
      <c r="D157" s="443" t="s">
        <v>302</v>
      </c>
      <c r="E157" s="444"/>
      <c r="F157" s="444"/>
      <c r="G157" s="444"/>
      <c r="H157" s="445"/>
      <c r="I157" s="198">
        <f>I158+I159+I160</f>
        <v>12000</v>
      </c>
    </row>
    <row r="158" spans="1:9" ht="33.75" customHeight="1">
      <c r="A158" s="141"/>
      <c r="B158" s="142"/>
      <c r="D158" s="41">
        <v>3040</v>
      </c>
      <c r="E158" s="20"/>
      <c r="F158" s="23"/>
      <c r="G158" s="6"/>
      <c r="H158" s="46" t="s">
        <v>303</v>
      </c>
      <c r="I158" s="87">
        <v>600</v>
      </c>
    </row>
    <row r="159" spans="1:9" ht="18" customHeight="1">
      <c r="A159" s="248"/>
      <c r="B159" s="249"/>
      <c r="C159" s="250"/>
      <c r="D159" s="41">
        <v>4210</v>
      </c>
      <c r="E159" s="20"/>
      <c r="F159" s="23"/>
      <c r="G159" s="6"/>
      <c r="H159" s="46" t="s">
        <v>85</v>
      </c>
      <c r="I159" s="87">
        <v>5000</v>
      </c>
    </row>
    <row r="160" spans="1:9" ht="18" customHeight="1" thickBot="1">
      <c r="A160" s="266"/>
      <c r="B160" s="266"/>
      <c r="C160" s="97"/>
      <c r="D160" s="135">
        <v>4300</v>
      </c>
      <c r="E160" s="28"/>
      <c r="F160" s="29"/>
      <c r="G160" s="34"/>
      <c r="H160" s="34" t="s">
        <v>78</v>
      </c>
      <c r="I160" s="86">
        <v>6400</v>
      </c>
    </row>
    <row r="161" spans="1:9" ht="17.25" thickBot="1" thickTop="1">
      <c r="A161" s="177">
        <v>600</v>
      </c>
      <c r="B161" s="452" t="s">
        <v>6</v>
      </c>
      <c r="C161" s="453"/>
      <c r="D161" s="453"/>
      <c r="E161" s="453"/>
      <c r="F161" s="453"/>
      <c r="G161" s="453"/>
      <c r="H161" s="454"/>
      <c r="I161" s="225">
        <f>I162</f>
        <v>4072100</v>
      </c>
    </row>
    <row r="162" spans="1:9" ht="16.5" thickTop="1">
      <c r="A162" s="477"/>
      <c r="B162" s="204">
        <v>60016</v>
      </c>
      <c r="C162" s="197"/>
      <c r="D162" s="434" t="s">
        <v>87</v>
      </c>
      <c r="E162" s="434"/>
      <c r="F162" s="434"/>
      <c r="G162" s="434"/>
      <c r="H162" s="435"/>
      <c r="I162" s="198">
        <f>I163+I164+I165+I166+I167+I168</f>
        <v>4072100</v>
      </c>
    </row>
    <row r="163" spans="1:9" ht="15.75">
      <c r="A163" s="460"/>
      <c r="B163" s="330"/>
      <c r="C163" s="326"/>
      <c r="D163" s="332">
        <v>4170</v>
      </c>
      <c r="E163" s="332"/>
      <c r="F163" s="332"/>
      <c r="G163" s="332"/>
      <c r="H163" s="289" t="s">
        <v>308</v>
      </c>
      <c r="I163" s="328">
        <v>5000</v>
      </c>
    </row>
    <row r="164" spans="1:9" ht="15.75">
      <c r="A164" s="460"/>
      <c r="B164" s="396"/>
      <c r="C164" s="22">
        <v>4210</v>
      </c>
      <c r="D164" s="20">
        <v>4210</v>
      </c>
      <c r="E164" s="20"/>
      <c r="F164" s="23"/>
      <c r="G164" s="6"/>
      <c r="H164" s="34" t="s">
        <v>85</v>
      </c>
      <c r="I164" s="85">
        <v>25000</v>
      </c>
    </row>
    <row r="165" spans="1:9" ht="15.75">
      <c r="A165" s="460"/>
      <c r="B165" s="396"/>
      <c r="C165" s="22">
        <v>4270</v>
      </c>
      <c r="D165" s="20">
        <v>4270</v>
      </c>
      <c r="E165" s="20"/>
      <c r="F165" s="23"/>
      <c r="G165" s="6"/>
      <c r="H165" s="6" t="s">
        <v>88</v>
      </c>
      <c r="I165" s="86">
        <v>40000</v>
      </c>
    </row>
    <row r="166" spans="1:10" ht="15.75">
      <c r="A166" s="460"/>
      <c r="B166" s="396"/>
      <c r="C166" s="27">
        <v>4300</v>
      </c>
      <c r="D166" s="28">
        <v>4300</v>
      </c>
      <c r="E166" s="28"/>
      <c r="F166" s="29"/>
      <c r="G166" s="34"/>
      <c r="H166" s="51" t="s">
        <v>89</v>
      </c>
      <c r="I166" s="85">
        <v>30000</v>
      </c>
      <c r="J166" s="97"/>
    </row>
    <row r="167" spans="1:10" ht="33.75" customHeight="1">
      <c r="A167" s="118"/>
      <c r="B167" s="25"/>
      <c r="C167" s="32"/>
      <c r="D167" s="135">
        <v>6050</v>
      </c>
      <c r="E167" s="135"/>
      <c r="F167" s="135"/>
      <c r="G167" s="124"/>
      <c r="H167" s="124" t="s">
        <v>368</v>
      </c>
      <c r="I167" s="88">
        <v>150000</v>
      </c>
      <c r="J167" s="95"/>
    </row>
    <row r="168" spans="1:9" ht="49.5" customHeight="1">
      <c r="A168" s="118"/>
      <c r="B168" s="25"/>
      <c r="C168" s="27" t="s">
        <v>90</v>
      </c>
      <c r="D168" s="122" t="s">
        <v>75</v>
      </c>
      <c r="E168" s="122"/>
      <c r="F168" s="122"/>
      <c r="G168" s="125"/>
      <c r="H168" s="125" t="s">
        <v>367</v>
      </c>
      <c r="I168" s="84">
        <f>I169+I170</f>
        <v>3822100</v>
      </c>
    </row>
    <row r="169" spans="1:9" ht="96.75" customHeight="1">
      <c r="A169" s="118"/>
      <c r="B169" s="118"/>
      <c r="C169" s="104"/>
      <c r="D169" s="41">
        <v>6058</v>
      </c>
      <c r="E169" s="41"/>
      <c r="F169" s="41"/>
      <c r="G169" s="105"/>
      <c r="H169" s="105" t="s">
        <v>304</v>
      </c>
      <c r="I169" s="83">
        <v>2827600</v>
      </c>
    </row>
    <row r="170" spans="1:9" ht="17.25" customHeight="1" thickBot="1">
      <c r="A170" s="118"/>
      <c r="B170" s="118"/>
      <c r="C170" s="104"/>
      <c r="D170" s="135">
        <v>6059</v>
      </c>
      <c r="E170" s="135"/>
      <c r="F170" s="135"/>
      <c r="G170" s="113"/>
      <c r="H170" s="113" t="s">
        <v>369</v>
      </c>
      <c r="I170" s="88">
        <v>994500</v>
      </c>
    </row>
    <row r="171" spans="1:9" ht="17.25" thickBot="1" thickTop="1">
      <c r="A171" s="177">
        <v>630</v>
      </c>
      <c r="B171" s="452" t="s">
        <v>310</v>
      </c>
      <c r="C171" s="453"/>
      <c r="D171" s="453"/>
      <c r="E171" s="453"/>
      <c r="F171" s="453"/>
      <c r="G171" s="453"/>
      <c r="H171" s="454"/>
      <c r="I171" s="178">
        <f>I172</f>
        <v>264000</v>
      </c>
    </row>
    <row r="172" spans="1:9" ht="16.5" thickTop="1">
      <c r="A172" s="506"/>
      <c r="B172" s="204">
        <v>63003</v>
      </c>
      <c r="C172" s="204"/>
      <c r="D172" s="455" t="s">
        <v>311</v>
      </c>
      <c r="E172" s="424"/>
      <c r="F172" s="424"/>
      <c r="G172" s="424"/>
      <c r="H172" s="425"/>
      <c r="I172" s="198">
        <f>I173+I174</f>
        <v>264000</v>
      </c>
    </row>
    <row r="173" spans="1:9" ht="31.5">
      <c r="A173" s="506"/>
      <c r="B173" s="395"/>
      <c r="C173" s="41"/>
      <c r="D173" s="41">
        <v>6050</v>
      </c>
      <c r="E173" s="41"/>
      <c r="F173" s="41"/>
      <c r="G173" s="105"/>
      <c r="H173" s="105" t="s">
        <v>366</v>
      </c>
      <c r="I173" s="83">
        <v>200000</v>
      </c>
    </row>
    <row r="174" spans="1:9" ht="48" thickBot="1">
      <c r="A174" s="506"/>
      <c r="B174" s="396"/>
      <c r="C174" s="135"/>
      <c r="D174" s="135">
        <v>6050</v>
      </c>
      <c r="E174" s="135"/>
      <c r="F174" s="135"/>
      <c r="G174" s="113"/>
      <c r="H174" s="113" t="s">
        <v>362</v>
      </c>
      <c r="I174" s="88">
        <v>64000</v>
      </c>
    </row>
    <row r="175" spans="1:11" ht="17.25" thickBot="1" thickTop="1">
      <c r="A175" s="177">
        <v>700</v>
      </c>
      <c r="B175" s="452" t="s">
        <v>8</v>
      </c>
      <c r="C175" s="453"/>
      <c r="D175" s="453"/>
      <c r="E175" s="453"/>
      <c r="F175" s="453"/>
      <c r="G175" s="453"/>
      <c r="H175" s="454"/>
      <c r="I175" s="226">
        <f>I176</f>
        <v>220000</v>
      </c>
      <c r="K175" s="95"/>
    </row>
    <row r="176" spans="1:9" ht="16.5" thickTop="1">
      <c r="A176" s="477"/>
      <c r="B176" s="205">
        <v>70005</v>
      </c>
      <c r="C176" s="206"/>
      <c r="D176" s="482" t="s">
        <v>186</v>
      </c>
      <c r="E176" s="482"/>
      <c r="F176" s="482"/>
      <c r="G176" s="482"/>
      <c r="H176" s="483"/>
      <c r="I176" s="207">
        <f>I177+I178+I179+I180+I181+I184+I185+I186</f>
        <v>220000</v>
      </c>
    </row>
    <row r="177" spans="1:9" ht="15.75">
      <c r="A177" s="460"/>
      <c r="B177" s="325"/>
      <c r="C177" s="326"/>
      <c r="D177" s="327">
        <v>4170</v>
      </c>
      <c r="E177" s="327"/>
      <c r="F177" s="327"/>
      <c r="G177" s="327"/>
      <c r="H177" s="329" t="s">
        <v>308</v>
      </c>
      <c r="I177" s="328">
        <v>10000</v>
      </c>
    </row>
    <row r="178" spans="1:9" ht="31.5">
      <c r="A178" s="460"/>
      <c r="B178" s="395"/>
      <c r="C178" s="22"/>
      <c r="D178" s="20">
        <v>4210</v>
      </c>
      <c r="E178" s="20"/>
      <c r="F178" s="23"/>
      <c r="G178" s="6"/>
      <c r="H178" s="46" t="s">
        <v>363</v>
      </c>
      <c r="I178" s="87">
        <v>80000</v>
      </c>
    </row>
    <row r="179" spans="1:9" ht="15.75">
      <c r="A179" s="460"/>
      <c r="B179" s="396"/>
      <c r="C179" s="22"/>
      <c r="D179" s="20">
        <v>4260</v>
      </c>
      <c r="E179" s="20"/>
      <c r="F179" s="23"/>
      <c r="G179" s="6"/>
      <c r="H179" s="46" t="s">
        <v>91</v>
      </c>
      <c r="I179" s="87">
        <v>5000</v>
      </c>
    </row>
    <row r="180" spans="1:9" ht="15.75">
      <c r="A180" s="460"/>
      <c r="B180" s="396"/>
      <c r="C180" s="27"/>
      <c r="D180" s="28">
        <v>4270</v>
      </c>
      <c r="E180" s="28"/>
      <c r="F180" s="29"/>
      <c r="G180" s="34"/>
      <c r="H180" s="109" t="s">
        <v>130</v>
      </c>
      <c r="I180" s="85">
        <v>10000</v>
      </c>
    </row>
    <row r="181" spans="1:9" ht="15.75">
      <c r="A181" s="460"/>
      <c r="B181" s="396"/>
      <c r="C181" s="22"/>
      <c r="D181" s="20">
        <v>4300</v>
      </c>
      <c r="E181" s="20"/>
      <c r="F181" s="23"/>
      <c r="G181" s="6"/>
      <c r="H181" s="46" t="s">
        <v>89</v>
      </c>
      <c r="I181" s="87">
        <v>50000</v>
      </c>
    </row>
    <row r="182" spans="1:9" ht="14.25" customHeight="1">
      <c r="A182" s="460"/>
      <c r="B182" s="396"/>
      <c r="C182" s="35"/>
      <c r="D182" s="36"/>
      <c r="E182" s="36"/>
      <c r="F182" s="37"/>
      <c r="G182" s="38"/>
      <c r="H182" s="152" t="s">
        <v>306</v>
      </c>
      <c r="I182" s="86"/>
    </row>
    <row r="183" spans="1:9" ht="14.25" customHeight="1">
      <c r="A183" s="460"/>
      <c r="B183" s="396"/>
      <c r="C183" s="321"/>
      <c r="D183" s="322"/>
      <c r="E183" s="322"/>
      <c r="F183" s="323"/>
      <c r="G183" s="324"/>
      <c r="H183" s="39" t="s">
        <v>307</v>
      </c>
      <c r="I183" s="107"/>
    </row>
    <row r="184" spans="1:9" ht="31.5">
      <c r="A184" s="460"/>
      <c r="B184" s="396"/>
      <c r="C184" s="22"/>
      <c r="D184" s="20">
        <v>4430</v>
      </c>
      <c r="E184" s="20"/>
      <c r="F184" s="23"/>
      <c r="G184" s="6"/>
      <c r="H184" s="46" t="s">
        <v>92</v>
      </c>
      <c r="I184" s="87">
        <v>2000</v>
      </c>
    </row>
    <row r="185" spans="1:9" ht="42" customHeight="1">
      <c r="A185" s="118"/>
      <c r="B185" s="118"/>
      <c r="C185" s="104"/>
      <c r="D185" s="41">
        <v>6050</v>
      </c>
      <c r="E185" s="41"/>
      <c r="F185" s="41"/>
      <c r="G185" s="105"/>
      <c r="H185" s="105" t="s">
        <v>305</v>
      </c>
      <c r="I185" s="85">
        <v>48000</v>
      </c>
    </row>
    <row r="186" spans="1:9" ht="38.25" customHeight="1" thickBot="1">
      <c r="A186" s="118"/>
      <c r="B186" s="118"/>
      <c r="C186" s="104"/>
      <c r="D186" s="41">
        <v>6050</v>
      </c>
      <c r="E186" s="41"/>
      <c r="F186" s="41"/>
      <c r="G186" s="105"/>
      <c r="H186" s="105" t="s">
        <v>309</v>
      </c>
      <c r="I186" s="85">
        <v>15000</v>
      </c>
    </row>
    <row r="187" spans="1:9" ht="13.5" thickTop="1">
      <c r="A187" s="478">
        <v>710</v>
      </c>
      <c r="B187" s="480" t="s">
        <v>11</v>
      </c>
      <c r="C187" s="481"/>
      <c r="D187" s="481"/>
      <c r="E187" s="481"/>
      <c r="F187" s="481"/>
      <c r="G187" s="481"/>
      <c r="H187" s="481"/>
      <c r="I187" s="507">
        <f>I189+I192</f>
        <v>82000</v>
      </c>
    </row>
    <row r="188" spans="1:9" ht="13.5" thickBot="1">
      <c r="A188" s="479"/>
      <c r="B188" s="379"/>
      <c r="C188" s="380"/>
      <c r="D188" s="380"/>
      <c r="E188" s="380"/>
      <c r="F188" s="380"/>
      <c r="G188" s="380"/>
      <c r="H188" s="380"/>
      <c r="I188" s="508"/>
    </row>
    <row r="189" spans="1:10" ht="16.5" thickTop="1">
      <c r="A189" s="477"/>
      <c r="B189" s="204">
        <v>71004</v>
      </c>
      <c r="C189" s="202"/>
      <c r="D189" s="434" t="s">
        <v>93</v>
      </c>
      <c r="E189" s="434"/>
      <c r="F189" s="434"/>
      <c r="G189" s="434"/>
      <c r="H189" s="435"/>
      <c r="I189" s="198">
        <f>I190+I191</f>
        <v>80000</v>
      </c>
      <c r="J189" s="95"/>
    </row>
    <row r="190" spans="1:10" ht="15.75">
      <c r="A190" s="460"/>
      <c r="B190" s="530"/>
      <c r="C190" s="331"/>
      <c r="D190" s="359">
        <v>4170</v>
      </c>
      <c r="E190" s="332"/>
      <c r="F190" s="332"/>
      <c r="G190" s="332"/>
      <c r="H190" s="333" t="s">
        <v>308</v>
      </c>
      <c r="I190" s="328">
        <v>40000</v>
      </c>
      <c r="J190" s="95"/>
    </row>
    <row r="191" spans="1:10" ht="15.75">
      <c r="A191" s="460"/>
      <c r="B191" s="531"/>
      <c r="C191" s="22">
        <v>4300</v>
      </c>
      <c r="D191" s="20">
        <v>4300</v>
      </c>
      <c r="E191" s="20"/>
      <c r="F191" s="23"/>
      <c r="G191" s="6"/>
      <c r="H191" s="6" t="s">
        <v>78</v>
      </c>
      <c r="I191" s="87">
        <v>40000</v>
      </c>
      <c r="J191" s="95"/>
    </row>
    <row r="192" spans="1:10" ht="15.75">
      <c r="A192" s="460"/>
      <c r="B192" s="204">
        <v>71035</v>
      </c>
      <c r="C192" s="208"/>
      <c r="D192" s="444" t="s">
        <v>13</v>
      </c>
      <c r="E192" s="444"/>
      <c r="F192" s="444"/>
      <c r="G192" s="444"/>
      <c r="H192" s="445"/>
      <c r="I192" s="198">
        <f>I193+I194</f>
        <v>2000</v>
      </c>
      <c r="J192" s="95"/>
    </row>
    <row r="193" spans="1:10" ht="15.75">
      <c r="A193" s="460"/>
      <c r="B193" s="395"/>
      <c r="C193" s="22">
        <v>4210</v>
      </c>
      <c r="D193" s="20">
        <v>4210</v>
      </c>
      <c r="E193" s="20"/>
      <c r="F193" s="23"/>
      <c r="G193" s="21"/>
      <c r="H193" s="21" t="s">
        <v>77</v>
      </c>
      <c r="I193" s="87">
        <v>500</v>
      </c>
      <c r="J193" s="95"/>
    </row>
    <row r="194" spans="1:10" ht="16.5" thickBot="1">
      <c r="A194" s="460"/>
      <c r="B194" s="397"/>
      <c r="C194" s="22">
        <v>4300</v>
      </c>
      <c r="D194" s="20">
        <v>4300</v>
      </c>
      <c r="E194" s="20"/>
      <c r="F194" s="23"/>
      <c r="G194" s="21"/>
      <c r="H194" s="21" t="s">
        <v>78</v>
      </c>
      <c r="I194" s="87">
        <v>1500</v>
      </c>
      <c r="J194" s="95"/>
    </row>
    <row r="195" spans="1:9" ht="17.25" thickBot="1" thickTop="1">
      <c r="A195" s="177">
        <v>750</v>
      </c>
      <c r="B195" s="452" t="s">
        <v>14</v>
      </c>
      <c r="C195" s="453"/>
      <c r="D195" s="453"/>
      <c r="E195" s="453"/>
      <c r="F195" s="453"/>
      <c r="G195" s="453"/>
      <c r="H195" s="453"/>
      <c r="I195" s="225">
        <f>I196+I202+I208+I228</f>
        <v>2210000</v>
      </c>
    </row>
    <row r="196" spans="1:9" ht="16.5" customHeight="1" thickTop="1">
      <c r="A196" s="396"/>
      <c r="B196" s="455">
        <v>75011</v>
      </c>
      <c r="C196" s="425"/>
      <c r="D196" s="433" t="s">
        <v>15</v>
      </c>
      <c r="E196" s="434"/>
      <c r="F196" s="434"/>
      <c r="G196" s="434"/>
      <c r="H196" s="435"/>
      <c r="I196" s="198">
        <f>SUM(I197+I198+I199+I200+I201)</f>
        <v>145700</v>
      </c>
    </row>
    <row r="197" spans="1:9" ht="15.75" customHeight="1">
      <c r="A197" s="396"/>
      <c r="B197" s="458"/>
      <c r="C197" s="459"/>
      <c r="D197" s="22">
        <v>4010</v>
      </c>
      <c r="E197" s="23" t="s">
        <v>94</v>
      </c>
      <c r="F197" s="109"/>
      <c r="G197" s="40"/>
      <c r="H197" s="6" t="s">
        <v>245</v>
      </c>
      <c r="I197" s="87">
        <v>110800</v>
      </c>
    </row>
    <row r="198" spans="1:9" ht="15.75" customHeight="1">
      <c r="A198" s="460"/>
      <c r="B198" s="396"/>
      <c r="C198" s="22"/>
      <c r="D198" s="20">
        <v>4040</v>
      </c>
      <c r="E198" s="20" t="s">
        <v>95</v>
      </c>
      <c r="F198" s="23"/>
      <c r="G198" s="40"/>
      <c r="H198" s="6" t="s">
        <v>95</v>
      </c>
      <c r="I198" s="87">
        <v>9000</v>
      </c>
    </row>
    <row r="199" spans="1:9" ht="15.75">
      <c r="A199" s="460"/>
      <c r="B199" s="396"/>
      <c r="C199" s="22"/>
      <c r="D199" s="20">
        <v>4110</v>
      </c>
      <c r="E199" s="20"/>
      <c r="F199" s="23"/>
      <c r="G199" s="40"/>
      <c r="H199" s="6" t="s">
        <v>96</v>
      </c>
      <c r="I199" s="87">
        <v>20650</v>
      </c>
    </row>
    <row r="200" spans="1:9" ht="15.75">
      <c r="A200" s="460"/>
      <c r="B200" s="396"/>
      <c r="C200" s="22"/>
      <c r="D200" s="20">
        <v>4120</v>
      </c>
      <c r="E200" s="20"/>
      <c r="F200" s="23"/>
      <c r="G200" s="40"/>
      <c r="H200" s="6" t="s">
        <v>106</v>
      </c>
      <c r="I200" s="87">
        <v>3000</v>
      </c>
    </row>
    <row r="201" spans="1:9" ht="15.75">
      <c r="A201" s="460"/>
      <c r="B201" s="397"/>
      <c r="C201" s="22"/>
      <c r="D201" s="20">
        <v>4440</v>
      </c>
      <c r="E201" s="20"/>
      <c r="F201" s="23"/>
      <c r="G201" s="40"/>
      <c r="H201" s="6" t="s">
        <v>98</v>
      </c>
      <c r="I201" s="85">
        <v>2250</v>
      </c>
    </row>
    <row r="202" spans="1:9" ht="15.75">
      <c r="A202" s="460"/>
      <c r="B202" s="204">
        <v>75022</v>
      </c>
      <c r="C202" s="209"/>
      <c r="D202" s="444" t="s">
        <v>99</v>
      </c>
      <c r="E202" s="444"/>
      <c r="F202" s="444"/>
      <c r="G202" s="444"/>
      <c r="H202" s="445"/>
      <c r="I202" s="198">
        <f>SUM(I203:I207)</f>
        <v>141000</v>
      </c>
    </row>
    <row r="203" spans="1:9" ht="15.75">
      <c r="A203" s="460"/>
      <c r="B203" s="395"/>
      <c r="C203" s="22"/>
      <c r="D203" s="20">
        <v>3030</v>
      </c>
      <c r="E203" s="20"/>
      <c r="F203" s="23"/>
      <c r="G203" s="40"/>
      <c r="H203" s="6" t="s">
        <v>100</v>
      </c>
      <c r="I203" s="87">
        <v>125000</v>
      </c>
    </row>
    <row r="204" spans="1:9" ht="15.75">
      <c r="A204" s="460"/>
      <c r="B204" s="396"/>
      <c r="C204" s="22"/>
      <c r="D204" s="20">
        <v>4410</v>
      </c>
      <c r="E204" s="20"/>
      <c r="F204" s="23"/>
      <c r="G204" s="40"/>
      <c r="H204" s="6" t="s">
        <v>101</v>
      </c>
      <c r="I204" s="87">
        <v>3000</v>
      </c>
    </row>
    <row r="205" spans="1:9" ht="31.5" customHeight="1">
      <c r="A205" s="460"/>
      <c r="B205" s="396"/>
      <c r="C205" s="27"/>
      <c r="D205" s="28">
        <v>4210</v>
      </c>
      <c r="E205" s="28"/>
      <c r="F205" s="29"/>
      <c r="G205" s="227"/>
      <c r="H205" s="34" t="s">
        <v>102</v>
      </c>
      <c r="I205" s="475">
        <v>8000</v>
      </c>
    </row>
    <row r="206" spans="1:9" ht="14.25" customHeight="1">
      <c r="A206" s="460"/>
      <c r="B206" s="396"/>
      <c r="C206" s="30"/>
      <c r="D206" s="252"/>
      <c r="E206" s="31"/>
      <c r="F206" s="7"/>
      <c r="G206" s="251"/>
      <c r="H206" s="59" t="s">
        <v>373</v>
      </c>
      <c r="I206" s="476"/>
    </row>
    <row r="207" spans="1:9" ht="15.75">
      <c r="A207" s="460"/>
      <c r="B207" s="397"/>
      <c r="C207" s="22"/>
      <c r="D207" s="41">
        <v>4300</v>
      </c>
      <c r="E207" s="20"/>
      <c r="F207" s="23"/>
      <c r="G207" s="40"/>
      <c r="H207" s="6" t="s">
        <v>89</v>
      </c>
      <c r="I207" s="87">
        <v>5000</v>
      </c>
    </row>
    <row r="208" spans="1:9" ht="15.75">
      <c r="A208" s="460"/>
      <c r="B208" s="204">
        <v>75023</v>
      </c>
      <c r="C208" s="209"/>
      <c r="D208" s="444" t="s">
        <v>103</v>
      </c>
      <c r="E208" s="444"/>
      <c r="F208" s="444"/>
      <c r="G208" s="444"/>
      <c r="H208" s="445"/>
      <c r="I208" s="198">
        <f>I209+I210+I211+I212+I213+I214+I215+I216+I218+I219+I220+I221+I222+I223+I225+I226+I227</f>
        <v>1574300</v>
      </c>
    </row>
    <row r="209" spans="1:9" ht="51" customHeight="1">
      <c r="A209" s="460"/>
      <c r="B209" s="395"/>
      <c r="C209" s="27">
        <v>4010</v>
      </c>
      <c r="D209" s="20">
        <v>4010</v>
      </c>
      <c r="E209" s="28"/>
      <c r="F209" s="29"/>
      <c r="G209" s="227"/>
      <c r="H209" s="34" t="s">
        <v>312</v>
      </c>
      <c r="I209" s="86">
        <v>894000</v>
      </c>
    </row>
    <row r="210" spans="1:9" ht="15.75">
      <c r="A210" s="460"/>
      <c r="B210" s="396"/>
      <c r="C210" s="22">
        <v>4040</v>
      </c>
      <c r="D210" s="41">
        <v>4040</v>
      </c>
      <c r="E210" s="20"/>
      <c r="F210" s="23"/>
      <c r="G210" s="40"/>
      <c r="H210" s="6" t="s">
        <v>95</v>
      </c>
      <c r="I210" s="85">
        <v>68700</v>
      </c>
    </row>
    <row r="211" spans="1:9" ht="15.75">
      <c r="A211" s="460"/>
      <c r="B211" s="396"/>
      <c r="C211" s="22">
        <v>3020</v>
      </c>
      <c r="D211" s="41">
        <v>3020</v>
      </c>
      <c r="E211" s="20"/>
      <c r="F211" s="23"/>
      <c r="G211" s="40"/>
      <c r="H211" s="6" t="s">
        <v>313</v>
      </c>
      <c r="I211" s="87">
        <v>4000</v>
      </c>
    </row>
    <row r="212" spans="1:9" ht="15.75">
      <c r="A212" s="460"/>
      <c r="B212" s="396"/>
      <c r="C212" s="22">
        <v>4110</v>
      </c>
      <c r="D212" s="41">
        <v>4110</v>
      </c>
      <c r="E212" s="20"/>
      <c r="F212" s="23"/>
      <c r="G212" s="40"/>
      <c r="H212" s="6" t="s">
        <v>96</v>
      </c>
      <c r="I212" s="87">
        <v>163000</v>
      </c>
    </row>
    <row r="213" spans="1:9" ht="15.75">
      <c r="A213" s="460"/>
      <c r="B213" s="396"/>
      <c r="C213" s="22">
        <v>4120</v>
      </c>
      <c r="D213" s="41">
        <v>4120</v>
      </c>
      <c r="E213" s="20"/>
      <c r="F213" s="23"/>
      <c r="G213" s="40"/>
      <c r="H213" s="6" t="s">
        <v>106</v>
      </c>
      <c r="I213" s="87">
        <v>24000</v>
      </c>
    </row>
    <row r="214" spans="1:9" ht="15.75">
      <c r="A214" s="460"/>
      <c r="B214" s="396"/>
      <c r="C214" s="27"/>
      <c r="D214" s="28">
        <v>4140</v>
      </c>
      <c r="E214" s="28"/>
      <c r="F214" s="29"/>
      <c r="G214" s="110"/>
      <c r="H214" s="129" t="s">
        <v>370</v>
      </c>
      <c r="I214" s="107">
        <v>40000</v>
      </c>
    </row>
    <row r="215" spans="1:9" ht="15.75">
      <c r="A215" s="460"/>
      <c r="B215" s="396"/>
      <c r="C215" s="27"/>
      <c r="D215" s="28">
        <v>4170</v>
      </c>
      <c r="E215" s="28"/>
      <c r="F215" s="29"/>
      <c r="G215" s="110"/>
      <c r="H215" s="129" t="s">
        <v>308</v>
      </c>
      <c r="I215" s="107">
        <v>10000</v>
      </c>
    </row>
    <row r="216" spans="1:9" ht="34.5" customHeight="1">
      <c r="A216" s="460"/>
      <c r="B216" s="396"/>
      <c r="C216" s="446">
        <v>4210</v>
      </c>
      <c r="D216" s="447"/>
      <c r="E216" s="447"/>
      <c r="F216" s="448"/>
      <c r="G216" s="13" t="s">
        <v>77</v>
      </c>
      <c r="H216" s="128" t="s">
        <v>361</v>
      </c>
      <c r="I216" s="88">
        <v>116600</v>
      </c>
    </row>
    <row r="217" spans="1:9" ht="94.5" customHeight="1" hidden="1">
      <c r="A217" s="460"/>
      <c r="B217" s="396"/>
      <c r="C217" s="364"/>
      <c r="D217" s="365"/>
      <c r="E217" s="365"/>
      <c r="F217" s="366"/>
      <c r="G217" s="3" t="s">
        <v>107</v>
      </c>
      <c r="H217" s="46" t="s">
        <v>107</v>
      </c>
      <c r="I217" s="89"/>
    </row>
    <row r="218" spans="1:9" ht="19.5" customHeight="1">
      <c r="A218" s="460"/>
      <c r="B218" s="396"/>
      <c r="C218" s="449">
        <v>4260</v>
      </c>
      <c r="D218" s="450"/>
      <c r="E218" s="450"/>
      <c r="F218" s="451"/>
      <c r="G218" s="12" t="s">
        <v>91</v>
      </c>
      <c r="H218" s="6" t="s">
        <v>91</v>
      </c>
      <c r="I218" s="83">
        <v>12000</v>
      </c>
    </row>
    <row r="219" spans="1:9" ht="18.75" customHeight="1">
      <c r="A219" s="460"/>
      <c r="B219" s="396"/>
      <c r="C219" s="449">
        <v>4280</v>
      </c>
      <c r="D219" s="450"/>
      <c r="E219" s="450"/>
      <c r="F219" s="451"/>
      <c r="G219" s="12" t="s">
        <v>108</v>
      </c>
      <c r="H219" s="6" t="s">
        <v>108</v>
      </c>
      <c r="I219" s="83">
        <v>2000</v>
      </c>
    </row>
    <row r="220" spans="1:9" ht="17.25" customHeight="1">
      <c r="A220" s="460"/>
      <c r="B220" s="396"/>
      <c r="C220" s="449">
        <v>4300</v>
      </c>
      <c r="D220" s="450"/>
      <c r="E220" s="450"/>
      <c r="F220" s="451"/>
      <c r="G220" s="12" t="s">
        <v>89</v>
      </c>
      <c r="H220" s="6" t="s">
        <v>89</v>
      </c>
      <c r="I220" s="83">
        <v>130000</v>
      </c>
    </row>
    <row r="221" spans="1:9" ht="17.25" customHeight="1">
      <c r="A221" s="460"/>
      <c r="B221" s="396"/>
      <c r="C221" s="22"/>
      <c r="D221" s="20">
        <v>4350</v>
      </c>
      <c r="E221" s="20"/>
      <c r="F221" s="23"/>
      <c r="G221" s="12"/>
      <c r="H221" s="6" t="s">
        <v>314</v>
      </c>
      <c r="I221" s="83">
        <v>10000</v>
      </c>
    </row>
    <row r="222" spans="1:9" ht="17.25" customHeight="1">
      <c r="A222" s="460"/>
      <c r="B222" s="396"/>
      <c r="C222" s="449">
        <v>4410</v>
      </c>
      <c r="D222" s="450"/>
      <c r="E222" s="450"/>
      <c r="F222" s="451"/>
      <c r="G222" s="12" t="s">
        <v>101</v>
      </c>
      <c r="H222" s="6" t="s">
        <v>101</v>
      </c>
      <c r="I222" s="83">
        <v>40000</v>
      </c>
    </row>
    <row r="223" spans="1:9" ht="17.25" customHeight="1">
      <c r="A223" s="460"/>
      <c r="B223" s="396"/>
      <c r="C223" s="446">
        <v>4430</v>
      </c>
      <c r="D223" s="447"/>
      <c r="E223" s="447"/>
      <c r="F223" s="448"/>
      <c r="G223" s="13" t="s">
        <v>109</v>
      </c>
      <c r="H223" s="34" t="s">
        <v>109</v>
      </c>
      <c r="I223" s="88">
        <v>10000</v>
      </c>
    </row>
    <row r="224" spans="1:9" ht="14.25" customHeight="1">
      <c r="A224" s="460"/>
      <c r="B224" s="396"/>
      <c r="C224" s="364"/>
      <c r="D224" s="365"/>
      <c r="E224" s="365"/>
      <c r="F224" s="366"/>
      <c r="G224" s="3" t="s">
        <v>110</v>
      </c>
      <c r="H224" s="55" t="s">
        <v>378</v>
      </c>
      <c r="I224" s="89"/>
    </row>
    <row r="225" spans="1:9" ht="17.25" customHeight="1">
      <c r="A225" s="460"/>
      <c r="B225" s="396"/>
      <c r="C225" s="446">
        <v>4440</v>
      </c>
      <c r="D225" s="447"/>
      <c r="E225" s="447"/>
      <c r="F225" s="448"/>
      <c r="G225" s="13" t="s">
        <v>98</v>
      </c>
      <c r="H225" s="34" t="s">
        <v>98</v>
      </c>
      <c r="I225" s="83">
        <v>20000</v>
      </c>
    </row>
    <row r="226" spans="1:9" ht="39" customHeight="1">
      <c r="A226" s="460"/>
      <c r="B226" s="25"/>
      <c r="C226" s="27"/>
      <c r="D226" s="28">
        <v>6050</v>
      </c>
      <c r="E226" s="28"/>
      <c r="F226" s="29"/>
      <c r="G226" s="13"/>
      <c r="H226" s="34" t="s">
        <v>315</v>
      </c>
      <c r="I226" s="83">
        <v>10000</v>
      </c>
    </row>
    <row r="227" spans="1:9" ht="34.5" customHeight="1">
      <c r="A227" s="460"/>
      <c r="B227" s="25"/>
      <c r="C227" s="27"/>
      <c r="D227" s="28">
        <v>6060</v>
      </c>
      <c r="E227" s="28"/>
      <c r="F227" s="29"/>
      <c r="G227" s="13"/>
      <c r="H227" s="34" t="s">
        <v>316</v>
      </c>
      <c r="I227" s="83">
        <v>20000</v>
      </c>
    </row>
    <row r="228" spans="1:9" ht="16.5" customHeight="1">
      <c r="A228" s="460"/>
      <c r="B228" s="214">
        <v>75095</v>
      </c>
      <c r="C228" s="214"/>
      <c r="D228" s="443" t="s">
        <v>112</v>
      </c>
      <c r="E228" s="444"/>
      <c r="F228" s="444"/>
      <c r="G228" s="444"/>
      <c r="H228" s="445"/>
      <c r="I228" s="196">
        <f>I230+I231+I234+I235+I236+I237+I238+I239+I240+I241+I242+I243+I244+I245</f>
        <v>349000</v>
      </c>
    </row>
    <row r="229" spans="1:9" ht="27" customHeight="1">
      <c r="A229" s="460"/>
      <c r="B229" s="212"/>
      <c r="C229" s="19"/>
      <c r="D229" s="212"/>
      <c r="E229" s="213"/>
      <c r="F229" s="19"/>
      <c r="G229" s="15" t="s">
        <v>113</v>
      </c>
      <c r="H229" s="211" t="s">
        <v>317</v>
      </c>
      <c r="I229" s="210" t="s">
        <v>75</v>
      </c>
    </row>
    <row r="230" spans="1:9" ht="33.75" customHeight="1">
      <c r="A230" s="396"/>
      <c r="B230" s="460"/>
      <c r="C230" s="461"/>
      <c r="D230" s="364">
        <v>3020</v>
      </c>
      <c r="E230" s="365"/>
      <c r="F230" s="366"/>
      <c r="G230" s="12" t="s">
        <v>114</v>
      </c>
      <c r="H230" s="6" t="s">
        <v>318</v>
      </c>
      <c r="I230" s="83">
        <v>4000</v>
      </c>
    </row>
    <row r="231" spans="1:9" ht="17.25" customHeight="1">
      <c r="A231" s="396"/>
      <c r="B231" s="460"/>
      <c r="C231" s="461"/>
      <c r="D231" s="446">
        <v>4010</v>
      </c>
      <c r="E231" s="447"/>
      <c r="F231" s="448"/>
      <c r="G231" s="13" t="s">
        <v>94</v>
      </c>
      <c r="H231" s="34" t="s">
        <v>237</v>
      </c>
      <c r="I231" s="88">
        <v>160000</v>
      </c>
    </row>
    <row r="232" spans="1:9" ht="14.25" customHeight="1">
      <c r="A232" s="396"/>
      <c r="B232" s="460"/>
      <c r="C232" s="461"/>
      <c r="D232" s="372"/>
      <c r="E232" s="369"/>
      <c r="F232" s="370"/>
      <c r="G232" s="13" t="s">
        <v>115</v>
      </c>
      <c r="H232" s="53" t="s">
        <v>187</v>
      </c>
      <c r="I232" s="90"/>
    </row>
    <row r="233" spans="1:9" ht="14.25" customHeight="1">
      <c r="A233" s="396"/>
      <c r="B233" s="460"/>
      <c r="C233" s="461"/>
      <c r="D233" s="364"/>
      <c r="E233" s="365"/>
      <c r="F233" s="366"/>
      <c r="G233" s="14" t="s">
        <v>116</v>
      </c>
      <c r="H233" s="54" t="s">
        <v>188</v>
      </c>
      <c r="I233" s="89"/>
    </row>
    <row r="234" spans="1:9" ht="18" customHeight="1">
      <c r="A234" s="396"/>
      <c r="B234" s="460"/>
      <c r="C234" s="461"/>
      <c r="D234" s="449">
        <v>4040</v>
      </c>
      <c r="E234" s="450"/>
      <c r="F234" s="451"/>
      <c r="G234" s="12" t="s">
        <v>117</v>
      </c>
      <c r="H234" s="6" t="s">
        <v>117</v>
      </c>
      <c r="I234" s="83">
        <v>18000</v>
      </c>
    </row>
    <row r="235" spans="1:9" ht="33.75" customHeight="1">
      <c r="A235" s="396"/>
      <c r="B235" s="460"/>
      <c r="C235" s="461"/>
      <c r="D235" s="449">
        <v>4110</v>
      </c>
      <c r="E235" s="450"/>
      <c r="F235" s="451"/>
      <c r="G235" s="12" t="s">
        <v>118</v>
      </c>
      <c r="H235" s="6" t="s">
        <v>118</v>
      </c>
      <c r="I235" s="83">
        <v>30000</v>
      </c>
    </row>
    <row r="236" spans="1:9" ht="17.25" customHeight="1">
      <c r="A236" s="396"/>
      <c r="B236" s="460"/>
      <c r="C236" s="461"/>
      <c r="D236" s="449">
        <v>4120</v>
      </c>
      <c r="E236" s="450"/>
      <c r="F236" s="451"/>
      <c r="G236" s="12" t="s">
        <v>119</v>
      </c>
      <c r="H236" s="6" t="s">
        <v>119</v>
      </c>
      <c r="I236" s="83">
        <v>5000</v>
      </c>
    </row>
    <row r="237" spans="1:9" ht="17.25" customHeight="1">
      <c r="A237" s="396"/>
      <c r="B237" s="460"/>
      <c r="C237" s="461"/>
      <c r="D237" s="22">
        <v>4170</v>
      </c>
      <c r="E237" s="20"/>
      <c r="F237" s="23"/>
      <c r="G237" s="12"/>
      <c r="H237" s="6" t="s">
        <v>308</v>
      </c>
      <c r="I237" s="83">
        <v>3000</v>
      </c>
    </row>
    <row r="238" spans="1:9" ht="17.25" customHeight="1">
      <c r="A238" s="396"/>
      <c r="B238" s="460"/>
      <c r="C238" s="461"/>
      <c r="D238" s="449">
        <v>4410</v>
      </c>
      <c r="E238" s="450"/>
      <c r="F238" s="451"/>
      <c r="G238" s="12" t="s">
        <v>120</v>
      </c>
      <c r="H238" s="6" t="s">
        <v>120</v>
      </c>
      <c r="I238" s="83">
        <v>4000</v>
      </c>
    </row>
    <row r="239" spans="1:9" ht="33" customHeight="1">
      <c r="A239" s="396"/>
      <c r="B239" s="460"/>
      <c r="C239" s="461"/>
      <c r="D239" s="449">
        <v>4440</v>
      </c>
      <c r="E239" s="450"/>
      <c r="F239" s="451"/>
      <c r="G239" s="12" t="s">
        <v>121</v>
      </c>
      <c r="H239" s="6" t="s">
        <v>121</v>
      </c>
      <c r="I239" s="83">
        <v>7500</v>
      </c>
    </row>
    <row r="240" spans="1:9" ht="37.5" customHeight="1">
      <c r="A240" s="396"/>
      <c r="B240" s="460"/>
      <c r="C240" s="461"/>
      <c r="D240" s="446">
        <v>4210</v>
      </c>
      <c r="E240" s="447"/>
      <c r="F240" s="448"/>
      <c r="G240" s="13" t="s">
        <v>77</v>
      </c>
      <c r="H240" s="34" t="s">
        <v>319</v>
      </c>
      <c r="I240" s="88">
        <v>52000</v>
      </c>
    </row>
    <row r="241" spans="1:9" ht="18" customHeight="1">
      <c r="A241" s="396"/>
      <c r="B241" s="460"/>
      <c r="C241" s="461"/>
      <c r="D241" s="449">
        <v>4260</v>
      </c>
      <c r="E241" s="450"/>
      <c r="F241" s="451"/>
      <c r="G241" s="12" t="s">
        <v>122</v>
      </c>
      <c r="H241" s="6" t="s">
        <v>247</v>
      </c>
      <c r="I241" s="83">
        <v>10000</v>
      </c>
    </row>
    <row r="242" spans="1:9" ht="18.75" customHeight="1">
      <c r="A242" s="396"/>
      <c r="B242" s="460"/>
      <c r="C242" s="461"/>
      <c r="D242" s="449">
        <v>4270</v>
      </c>
      <c r="E242" s="450"/>
      <c r="F242" s="451"/>
      <c r="G242" s="12" t="s">
        <v>123</v>
      </c>
      <c r="H242" s="6" t="s">
        <v>88</v>
      </c>
      <c r="I242" s="83">
        <v>10000</v>
      </c>
    </row>
    <row r="243" spans="1:9" ht="18" customHeight="1">
      <c r="A243" s="396"/>
      <c r="B243" s="16"/>
      <c r="C243" s="449">
        <v>4280</v>
      </c>
      <c r="D243" s="450"/>
      <c r="E243" s="450"/>
      <c r="F243" s="451"/>
      <c r="G243" s="12" t="s">
        <v>124</v>
      </c>
      <c r="H243" s="6" t="s">
        <v>246</v>
      </c>
      <c r="I243" s="83">
        <v>3500</v>
      </c>
    </row>
    <row r="244" spans="1:9" ht="17.25" customHeight="1">
      <c r="A244" s="396"/>
      <c r="B244" s="396"/>
      <c r="C244" s="446">
        <v>4300</v>
      </c>
      <c r="D244" s="447"/>
      <c r="E244" s="447"/>
      <c r="F244" s="448"/>
      <c r="G244" s="13" t="s">
        <v>78</v>
      </c>
      <c r="H244" s="34" t="s">
        <v>78</v>
      </c>
      <c r="I244" s="88">
        <v>40000</v>
      </c>
    </row>
    <row r="245" spans="1:9" ht="17.25" customHeight="1" thickBot="1">
      <c r="A245" s="396"/>
      <c r="B245" s="396"/>
      <c r="C245" s="446">
        <v>4430</v>
      </c>
      <c r="D245" s="447"/>
      <c r="E245" s="447"/>
      <c r="F245" s="448"/>
      <c r="G245" s="8" t="s">
        <v>125</v>
      </c>
      <c r="H245" s="34" t="s">
        <v>111</v>
      </c>
      <c r="I245" s="88">
        <v>2000</v>
      </c>
    </row>
    <row r="246" spans="1:9" ht="33" customHeight="1" thickBot="1" thickTop="1">
      <c r="A246" s="177">
        <v>751</v>
      </c>
      <c r="B246" s="452" t="s">
        <v>17</v>
      </c>
      <c r="C246" s="453"/>
      <c r="D246" s="453"/>
      <c r="E246" s="453"/>
      <c r="F246" s="453"/>
      <c r="G246" s="453"/>
      <c r="H246" s="453"/>
      <c r="I246" s="225">
        <f>I247</f>
        <v>1469</v>
      </c>
    </row>
    <row r="247" spans="1:9" ht="34.5" customHeight="1" thickTop="1">
      <c r="A247" s="371"/>
      <c r="B247" s="433">
        <v>75101</v>
      </c>
      <c r="C247" s="435"/>
      <c r="D247" s="433" t="s">
        <v>18</v>
      </c>
      <c r="E247" s="434"/>
      <c r="F247" s="434"/>
      <c r="G247" s="434"/>
      <c r="H247" s="435"/>
      <c r="I247" s="207">
        <f>SUM(I248:I251)</f>
        <v>1469</v>
      </c>
    </row>
    <row r="248" spans="1:9" ht="15.75">
      <c r="A248" s="396"/>
      <c r="B248" s="458"/>
      <c r="C248" s="459"/>
      <c r="D248" s="56">
        <v>4110</v>
      </c>
      <c r="E248" s="469" t="s">
        <v>96</v>
      </c>
      <c r="F248" s="470"/>
      <c r="G248" s="471"/>
      <c r="H248" s="6" t="s">
        <v>96</v>
      </c>
      <c r="I248" s="83">
        <v>121</v>
      </c>
    </row>
    <row r="249" spans="1:9" ht="15.75">
      <c r="A249" s="396"/>
      <c r="B249" s="460"/>
      <c r="C249" s="461"/>
      <c r="D249" s="56">
        <v>4120</v>
      </c>
      <c r="E249" s="469" t="s">
        <v>97</v>
      </c>
      <c r="F249" s="470"/>
      <c r="G249" s="471"/>
      <c r="H249" s="6" t="s">
        <v>97</v>
      </c>
      <c r="I249" s="83">
        <v>18</v>
      </c>
    </row>
    <row r="250" spans="1:9" ht="15.75">
      <c r="A250" s="396"/>
      <c r="B250" s="460"/>
      <c r="C250" s="461"/>
      <c r="D250" s="56">
        <v>4210</v>
      </c>
      <c r="E250" s="469" t="s">
        <v>85</v>
      </c>
      <c r="F250" s="470"/>
      <c r="G250" s="471"/>
      <c r="H250" s="6" t="s">
        <v>85</v>
      </c>
      <c r="I250" s="83">
        <v>630</v>
      </c>
    </row>
    <row r="251" spans="1:9" ht="16.5" thickBot="1">
      <c r="A251" s="396"/>
      <c r="B251" s="460"/>
      <c r="C251" s="461"/>
      <c r="D251" s="123">
        <v>4300</v>
      </c>
      <c r="E251" s="472" t="s">
        <v>89</v>
      </c>
      <c r="F251" s="473"/>
      <c r="G251" s="474"/>
      <c r="H251" s="34" t="s">
        <v>89</v>
      </c>
      <c r="I251" s="88">
        <v>700</v>
      </c>
    </row>
    <row r="252" spans="1:9" ht="33.75" customHeight="1" thickBot="1" thickTop="1">
      <c r="A252" s="174">
        <v>754</v>
      </c>
      <c r="B252" s="452" t="s">
        <v>127</v>
      </c>
      <c r="C252" s="453"/>
      <c r="D252" s="453"/>
      <c r="E252" s="453"/>
      <c r="F252" s="453"/>
      <c r="G252" s="453"/>
      <c r="H252" s="454"/>
      <c r="I252" s="226">
        <f>I253+I264</f>
        <v>101000</v>
      </c>
    </row>
    <row r="253" spans="1:9" ht="16.5" customHeight="1" thickTop="1">
      <c r="A253" s="371"/>
      <c r="B253" s="433">
        <v>75412</v>
      </c>
      <c r="C253" s="435"/>
      <c r="D253" s="433" t="s">
        <v>128</v>
      </c>
      <c r="E253" s="434"/>
      <c r="F253" s="434"/>
      <c r="G253" s="434"/>
      <c r="H253" s="435"/>
      <c r="I253" s="207">
        <f>I254+I255+I256+I257+I258+I259+I260+I261+I262+I263</f>
        <v>100000</v>
      </c>
    </row>
    <row r="254" spans="1:9" ht="31.5">
      <c r="A254" s="396"/>
      <c r="B254" s="458"/>
      <c r="C254" s="459"/>
      <c r="D254" s="56" t="s">
        <v>321</v>
      </c>
      <c r="E254" s="469" t="s">
        <v>129</v>
      </c>
      <c r="F254" s="470"/>
      <c r="G254" s="471"/>
      <c r="H254" s="6" t="s">
        <v>303</v>
      </c>
      <c r="I254" s="83">
        <v>2000</v>
      </c>
    </row>
    <row r="255" spans="1:9" ht="15.75">
      <c r="A255" s="396"/>
      <c r="B255" s="460"/>
      <c r="C255" s="461"/>
      <c r="D255" s="56">
        <v>4110</v>
      </c>
      <c r="E255" s="469" t="s">
        <v>96</v>
      </c>
      <c r="F255" s="470"/>
      <c r="G255" s="471"/>
      <c r="H255" s="6" t="s">
        <v>96</v>
      </c>
      <c r="I255" s="83">
        <v>2000</v>
      </c>
    </row>
    <row r="256" spans="1:9" ht="15.75">
      <c r="A256" s="396"/>
      <c r="B256" s="460"/>
      <c r="C256" s="461"/>
      <c r="D256" s="56">
        <v>4120</v>
      </c>
      <c r="E256" s="469" t="s">
        <v>97</v>
      </c>
      <c r="F256" s="470"/>
      <c r="G256" s="471"/>
      <c r="H256" s="6" t="s">
        <v>106</v>
      </c>
      <c r="I256" s="83">
        <v>200</v>
      </c>
    </row>
    <row r="257" spans="1:9" ht="15.75">
      <c r="A257" s="396"/>
      <c r="B257" s="460"/>
      <c r="C257" s="461"/>
      <c r="D257" s="56" t="s">
        <v>320</v>
      </c>
      <c r="E257" s="6"/>
      <c r="F257" s="40"/>
      <c r="G257" s="236"/>
      <c r="H257" s="6" t="s">
        <v>308</v>
      </c>
      <c r="I257" s="83">
        <v>15000</v>
      </c>
    </row>
    <row r="258" spans="1:9" ht="15.75">
      <c r="A258" s="396"/>
      <c r="B258" s="460"/>
      <c r="C258" s="461"/>
      <c r="D258" s="56">
        <v>4210</v>
      </c>
      <c r="E258" s="469" t="s">
        <v>85</v>
      </c>
      <c r="F258" s="470"/>
      <c r="G258" s="471"/>
      <c r="H258" s="6" t="s">
        <v>85</v>
      </c>
      <c r="I258" s="83">
        <v>27800</v>
      </c>
    </row>
    <row r="259" spans="1:9" ht="15.75">
      <c r="A259" s="396"/>
      <c r="B259" s="460"/>
      <c r="C259" s="461"/>
      <c r="D259" s="56">
        <v>4260</v>
      </c>
      <c r="E259" s="469" t="s">
        <v>91</v>
      </c>
      <c r="F259" s="470"/>
      <c r="G259" s="471"/>
      <c r="H259" s="6" t="s">
        <v>91</v>
      </c>
      <c r="I259" s="83">
        <v>10000</v>
      </c>
    </row>
    <row r="260" spans="1:9" ht="15.75">
      <c r="A260" s="396"/>
      <c r="B260" s="460"/>
      <c r="C260" s="461"/>
      <c r="D260" s="56">
        <v>4270</v>
      </c>
      <c r="E260" s="469" t="s">
        <v>130</v>
      </c>
      <c r="F260" s="470"/>
      <c r="G260" s="471"/>
      <c r="H260" s="6" t="s">
        <v>130</v>
      </c>
      <c r="I260" s="83">
        <v>3000</v>
      </c>
    </row>
    <row r="261" spans="1:9" ht="15.75">
      <c r="A261" s="396"/>
      <c r="B261" s="460"/>
      <c r="C261" s="461"/>
      <c r="D261" s="56">
        <v>4280</v>
      </c>
      <c r="E261" s="469" t="s">
        <v>108</v>
      </c>
      <c r="F261" s="470"/>
      <c r="G261" s="471"/>
      <c r="H261" s="6" t="s">
        <v>108</v>
      </c>
      <c r="I261" s="83">
        <v>2000</v>
      </c>
    </row>
    <row r="262" spans="1:9" ht="15.75">
      <c r="A262" s="396"/>
      <c r="B262" s="460"/>
      <c r="C262" s="461"/>
      <c r="D262" s="56">
        <v>4300</v>
      </c>
      <c r="E262" s="469" t="s">
        <v>89</v>
      </c>
      <c r="F262" s="470"/>
      <c r="G262" s="471"/>
      <c r="H262" s="6" t="s">
        <v>89</v>
      </c>
      <c r="I262" s="83">
        <v>30000</v>
      </c>
    </row>
    <row r="263" spans="1:9" ht="15.75">
      <c r="A263" s="396"/>
      <c r="B263" s="460"/>
      <c r="C263" s="461"/>
      <c r="D263" s="56">
        <v>4430</v>
      </c>
      <c r="E263" s="469" t="s">
        <v>111</v>
      </c>
      <c r="F263" s="470"/>
      <c r="G263" s="471"/>
      <c r="H263" s="6" t="s">
        <v>111</v>
      </c>
      <c r="I263" s="83">
        <v>8000</v>
      </c>
    </row>
    <row r="264" spans="1:9" ht="15.75" customHeight="1">
      <c r="A264" s="396"/>
      <c r="B264" s="443">
        <v>75414</v>
      </c>
      <c r="C264" s="445"/>
      <c r="D264" s="443" t="s">
        <v>131</v>
      </c>
      <c r="E264" s="444"/>
      <c r="F264" s="444"/>
      <c r="G264" s="444"/>
      <c r="H264" s="445"/>
      <c r="I264" s="196">
        <f>I265+I266</f>
        <v>1000</v>
      </c>
    </row>
    <row r="265" spans="1:9" ht="15.75">
      <c r="A265" s="396"/>
      <c r="B265" s="458"/>
      <c r="C265" s="459"/>
      <c r="D265" s="26">
        <v>4210</v>
      </c>
      <c r="E265" s="469" t="s">
        <v>85</v>
      </c>
      <c r="F265" s="470"/>
      <c r="G265" s="471"/>
      <c r="H265" s="6" t="s">
        <v>85</v>
      </c>
      <c r="I265" s="83">
        <v>500</v>
      </c>
    </row>
    <row r="266" spans="1:9" ht="16.5" thickBot="1">
      <c r="A266" s="396"/>
      <c r="B266" s="460"/>
      <c r="C266" s="461"/>
      <c r="D266" s="123">
        <v>4300</v>
      </c>
      <c r="E266" s="472" t="s">
        <v>89</v>
      </c>
      <c r="F266" s="473"/>
      <c r="G266" s="474"/>
      <c r="H266" s="34" t="s">
        <v>89</v>
      </c>
      <c r="I266" s="88">
        <v>500</v>
      </c>
    </row>
    <row r="267" spans="1:9" ht="67.5" customHeight="1" thickBot="1" thickTop="1">
      <c r="A267" s="177">
        <v>756</v>
      </c>
      <c r="B267" s="452" t="s">
        <v>206</v>
      </c>
      <c r="C267" s="453"/>
      <c r="D267" s="453"/>
      <c r="E267" s="453"/>
      <c r="F267" s="453"/>
      <c r="G267" s="453"/>
      <c r="H267" s="454"/>
      <c r="I267" s="226">
        <f>I268</f>
        <v>116000</v>
      </c>
    </row>
    <row r="268" spans="1:9" ht="34.5" customHeight="1" thickTop="1">
      <c r="A268" s="24"/>
      <c r="B268" s="205">
        <v>75647</v>
      </c>
      <c r="C268" s="204"/>
      <c r="D268" s="433" t="s">
        <v>227</v>
      </c>
      <c r="E268" s="434"/>
      <c r="F268" s="434"/>
      <c r="G268" s="434"/>
      <c r="H268" s="435"/>
      <c r="I268" s="198">
        <f>I269+I270+I271+I272+I273</f>
        <v>116000</v>
      </c>
    </row>
    <row r="269" spans="1:9" ht="15.75">
      <c r="A269" s="25"/>
      <c r="B269" s="16"/>
      <c r="C269" s="122"/>
      <c r="D269" s="26" t="s">
        <v>228</v>
      </c>
      <c r="E269" s="109"/>
      <c r="F269" s="109"/>
      <c r="G269" s="109"/>
      <c r="H269" s="109" t="s">
        <v>322</v>
      </c>
      <c r="I269" s="83">
        <v>4000</v>
      </c>
    </row>
    <row r="270" spans="1:9" ht="15.75">
      <c r="A270" s="25"/>
      <c r="B270" s="117"/>
      <c r="C270" s="1"/>
      <c r="D270" s="26" t="s">
        <v>229</v>
      </c>
      <c r="E270" s="109"/>
      <c r="F270" s="109"/>
      <c r="G270" s="109"/>
      <c r="H270" s="109" t="s">
        <v>238</v>
      </c>
      <c r="I270" s="83">
        <v>80000</v>
      </c>
    </row>
    <row r="271" spans="1:9" ht="15.75">
      <c r="A271" s="25"/>
      <c r="B271" s="25"/>
      <c r="C271" s="122"/>
      <c r="D271" s="26" t="s">
        <v>230</v>
      </c>
      <c r="E271" s="109"/>
      <c r="F271" s="109"/>
      <c r="G271" s="109"/>
      <c r="H271" s="109" t="s">
        <v>77</v>
      </c>
      <c r="I271" s="83">
        <v>7000</v>
      </c>
    </row>
    <row r="272" spans="1:9" ht="15.75">
      <c r="A272" s="25"/>
      <c r="B272" s="25"/>
      <c r="C272" s="122"/>
      <c r="D272" s="26" t="s">
        <v>231</v>
      </c>
      <c r="E272" s="109"/>
      <c r="F272" s="109"/>
      <c r="G272" s="109"/>
      <c r="H272" s="109" t="s">
        <v>78</v>
      </c>
      <c r="I272" s="83">
        <v>4000</v>
      </c>
    </row>
    <row r="273" spans="1:9" ht="16.5" thickBot="1">
      <c r="A273" s="4"/>
      <c r="B273" s="4"/>
      <c r="C273" s="253"/>
      <c r="D273" s="254" t="s">
        <v>232</v>
      </c>
      <c r="E273" s="111"/>
      <c r="F273" s="111"/>
      <c r="G273" s="111"/>
      <c r="H273" s="111" t="s">
        <v>162</v>
      </c>
      <c r="I273" s="91">
        <v>21000</v>
      </c>
    </row>
    <row r="274" spans="1:9" ht="17.25" thickBot="1" thickTop="1">
      <c r="A274" s="174">
        <v>757</v>
      </c>
      <c r="B274" s="452" t="s">
        <v>132</v>
      </c>
      <c r="C274" s="453"/>
      <c r="D274" s="453"/>
      <c r="E274" s="453"/>
      <c r="F274" s="453"/>
      <c r="G274" s="453"/>
      <c r="H274" s="453"/>
      <c r="I274" s="225">
        <f>I275</f>
        <v>150000</v>
      </c>
    </row>
    <row r="275" spans="1:9" ht="36" customHeight="1" thickTop="1">
      <c r="A275" s="371"/>
      <c r="B275" s="433">
        <v>75702</v>
      </c>
      <c r="C275" s="435"/>
      <c r="D275" s="433" t="s">
        <v>133</v>
      </c>
      <c r="E275" s="434"/>
      <c r="F275" s="434"/>
      <c r="G275" s="434"/>
      <c r="H275" s="435"/>
      <c r="I275" s="207">
        <f>I276</f>
        <v>150000</v>
      </c>
    </row>
    <row r="276" spans="1:9" ht="32.25" thickBot="1">
      <c r="A276" s="363"/>
      <c r="B276" s="467"/>
      <c r="C276" s="468"/>
      <c r="D276" s="57">
        <v>8070</v>
      </c>
      <c r="E276" s="426" t="s">
        <v>134</v>
      </c>
      <c r="F276" s="427"/>
      <c r="G276" s="412"/>
      <c r="H276" s="33" t="s">
        <v>134</v>
      </c>
      <c r="I276" s="91">
        <v>150000</v>
      </c>
    </row>
    <row r="277" spans="1:9" ht="17.25" thickBot="1" thickTop="1">
      <c r="A277" s="176">
        <v>758</v>
      </c>
      <c r="B277" s="452" t="s">
        <v>44</v>
      </c>
      <c r="C277" s="453"/>
      <c r="D277" s="453"/>
      <c r="E277" s="453"/>
      <c r="F277" s="453"/>
      <c r="G277" s="453"/>
      <c r="H277" s="453"/>
      <c r="I277" s="178">
        <f>I278</f>
        <v>135000</v>
      </c>
    </row>
    <row r="278" spans="1:9" ht="16.5" customHeight="1" thickTop="1">
      <c r="A278" s="465"/>
      <c r="B278" s="433">
        <v>75818</v>
      </c>
      <c r="C278" s="435"/>
      <c r="D278" s="433" t="s">
        <v>135</v>
      </c>
      <c r="E278" s="434"/>
      <c r="F278" s="434"/>
      <c r="G278" s="434"/>
      <c r="H278" s="435"/>
      <c r="I278" s="207">
        <f>I279</f>
        <v>135000</v>
      </c>
    </row>
    <row r="279" spans="1:10" ht="16.5" thickBot="1">
      <c r="A279" s="466"/>
      <c r="B279" s="467"/>
      <c r="C279" s="468"/>
      <c r="D279" s="57">
        <v>4810</v>
      </c>
      <c r="E279" s="426" t="s">
        <v>136</v>
      </c>
      <c r="F279" s="427"/>
      <c r="G279" s="412"/>
      <c r="H279" s="33" t="s">
        <v>136</v>
      </c>
      <c r="I279" s="91">
        <v>135000</v>
      </c>
      <c r="J279" s="96"/>
    </row>
    <row r="280" spans="1:9" ht="17.25" thickBot="1" thickTop="1">
      <c r="A280" s="177">
        <v>801</v>
      </c>
      <c r="B280" s="452" t="s">
        <v>189</v>
      </c>
      <c r="C280" s="453"/>
      <c r="D280" s="453"/>
      <c r="E280" s="453"/>
      <c r="F280" s="453"/>
      <c r="G280" s="453"/>
      <c r="H280" s="453"/>
      <c r="I280" s="225">
        <f>I281+I299+I306+I330+I347+I359+I361</f>
        <v>8264800</v>
      </c>
    </row>
    <row r="281" spans="1:9" ht="18" customHeight="1" thickTop="1">
      <c r="A281" s="396"/>
      <c r="B281" s="215">
        <v>80101</v>
      </c>
      <c r="C281" s="433" t="s">
        <v>137</v>
      </c>
      <c r="D281" s="434"/>
      <c r="E281" s="434"/>
      <c r="F281" s="434"/>
      <c r="G281" s="434"/>
      <c r="H281" s="435"/>
      <c r="I281" s="198">
        <f>I282+I283+I284+I285+I286+I287+I288+I290+I291+I292+I293+I294+I295+I296+I297+I298</f>
        <v>3196000</v>
      </c>
    </row>
    <row r="282" spans="1:9" ht="64.5" customHeight="1">
      <c r="A282" s="464"/>
      <c r="B282" s="395"/>
      <c r="C282" s="449">
        <v>2820</v>
      </c>
      <c r="D282" s="450"/>
      <c r="E282" s="450"/>
      <c r="F282" s="451"/>
      <c r="G282" s="3" t="s">
        <v>138</v>
      </c>
      <c r="H282" s="6" t="s">
        <v>248</v>
      </c>
      <c r="I282" s="83">
        <v>92000</v>
      </c>
    </row>
    <row r="283" spans="1:9" ht="18" customHeight="1">
      <c r="A283" s="464"/>
      <c r="B283" s="396"/>
      <c r="C283" s="449">
        <v>3020</v>
      </c>
      <c r="D283" s="450"/>
      <c r="E283" s="450"/>
      <c r="F283" s="451"/>
      <c r="G283" s="3" t="s">
        <v>139</v>
      </c>
      <c r="H283" s="6" t="s">
        <v>313</v>
      </c>
      <c r="I283" s="83">
        <v>180000</v>
      </c>
    </row>
    <row r="284" spans="1:9" ht="32.25" customHeight="1">
      <c r="A284" s="464"/>
      <c r="B284" s="396"/>
      <c r="C284" s="449">
        <v>4010</v>
      </c>
      <c r="D284" s="450"/>
      <c r="E284" s="450"/>
      <c r="F284" s="451"/>
      <c r="G284" s="3" t="s">
        <v>140</v>
      </c>
      <c r="H284" s="6" t="s">
        <v>140</v>
      </c>
      <c r="I284" s="83">
        <v>1830000</v>
      </c>
    </row>
    <row r="285" spans="1:9" ht="18" customHeight="1">
      <c r="A285" s="464"/>
      <c r="B285" s="396"/>
      <c r="C285" s="449">
        <v>4040</v>
      </c>
      <c r="D285" s="450"/>
      <c r="E285" s="450"/>
      <c r="F285" s="451"/>
      <c r="G285" s="3" t="s">
        <v>95</v>
      </c>
      <c r="H285" s="6" t="s">
        <v>168</v>
      </c>
      <c r="I285" s="83">
        <v>140000</v>
      </c>
    </row>
    <row r="286" spans="1:9" ht="18" customHeight="1">
      <c r="A286" s="464"/>
      <c r="B286" s="396"/>
      <c r="C286" s="449">
        <v>4110</v>
      </c>
      <c r="D286" s="450"/>
      <c r="E286" s="450"/>
      <c r="F286" s="451"/>
      <c r="G286" s="3" t="s">
        <v>96</v>
      </c>
      <c r="H286" s="6" t="s">
        <v>96</v>
      </c>
      <c r="I286" s="83">
        <v>370000</v>
      </c>
    </row>
    <row r="287" spans="1:9" ht="18" customHeight="1">
      <c r="A287" s="464"/>
      <c r="B287" s="396"/>
      <c r="C287" s="449">
        <v>4120</v>
      </c>
      <c r="D287" s="450"/>
      <c r="E287" s="450"/>
      <c r="F287" s="451"/>
      <c r="G287" s="3" t="s">
        <v>106</v>
      </c>
      <c r="H287" s="6" t="s">
        <v>106</v>
      </c>
      <c r="I287" s="83">
        <v>58000</v>
      </c>
    </row>
    <row r="288" spans="1:9" ht="18" customHeight="1">
      <c r="A288" s="464"/>
      <c r="B288" s="396"/>
      <c r="C288" s="446">
        <v>4210</v>
      </c>
      <c r="D288" s="447"/>
      <c r="E288" s="447"/>
      <c r="F288" s="448"/>
      <c r="G288" s="11" t="s">
        <v>141</v>
      </c>
      <c r="H288" s="34" t="s">
        <v>141</v>
      </c>
      <c r="I288" s="88">
        <v>255000</v>
      </c>
    </row>
    <row r="289" spans="1:9" ht="18" customHeight="1">
      <c r="A289" s="464"/>
      <c r="B289" s="396"/>
      <c r="C289" s="364"/>
      <c r="D289" s="365"/>
      <c r="E289" s="365"/>
      <c r="F289" s="366"/>
      <c r="G289" s="17" t="s">
        <v>142</v>
      </c>
      <c r="H289" s="46" t="s">
        <v>324</v>
      </c>
      <c r="I289" s="89"/>
    </row>
    <row r="290" spans="1:9" ht="18" customHeight="1">
      <c r="A290" s="464"/>
      <c r="B290" s="396"/>
      <c r="C290" s="449">
        <v>4240</v>
      </c>
      <c r="D290" s="450"/>
      <c r="E290" s="450"/>
      <c r="F290" s="451"/>
      <c r="G290" s="3" t="s">
        <v>143</v>
      </c>
      <c r="H290" s="6" t="s">
        <v>143</v>
      </c>
      <c r="I290" s="83">
        <v>4000</v>
      </c>
    </row>
    <row r="291" spans="1:9" ht="18" customHeight="1">
      <c r="A291" s="464"/>
      <c r="B291" s="396"/>
      <c r="C291" s="449">
        <v>4260</v>
      </c>
      <c r="D291" s="450"/>
      <c r="E291" s="450"/>
      <c r="F291" s="451"/>
      <c r="G291" s="3" t="s">
        <v>91</v>
      </c>
      <c r="H291" s="6" t="s">
        <v>91</v>
      </c>
      <c r="I291" s="83">
        <v>40000</v>
      </c>
    </row>
    <row r="292" spans="1:9" ht="34.5" customHeight="1">
      <c r="A292" s="464"/>
      <c r="B292" s="396"/>
      <c r="C292" s="449">
        <v>4270</v>
      </c>
      <c r="D292" s="450"/>
      <c r="E292" s="450"/>
      <c r="F292" s="451"/>
      <c r="G292" s="3" t="s">
        <v>144</v>
      </c>
      <c r="H292" s="6" t="s">
        <v>323</v>
      </c>
      <c r="I292" s="83">
        <v>16000</v>
      </c>
    </row>
    <row r="293" spans="1:9" ht="18" customHeight="1">
      <c r="A293" s="464"/>
      <c r="B293" s="396"/>
      <c r="C293" s="449">
        <v>4280</v>
      </c>
      <c r="D293" s="450"/>
      <c r="E293" s="450"/>
      <c r="F293" s="451"/>
      <c r="G293" s="3" t="s">
        <v>108</v>
      </c>
      <c r="H293" s="6" t="s">
        <v>108</v>
      </c>
      <c r="I293" s="83">
        <v>4000</v>
      </c>
    </row>
    <row r="294" spans="1:9" ht="18" customHeight="1">
      <c r="A294" s="464"/>
      <c r="B294" s="396"/>
      <c r="C294" s="449">
        <v>4300</v>
      </c>
      <c r="D294" s="450"/>
      <c r="E294" s="450"/>
      <c r="F294" s="451"/>
      <c r="G294" s="3" t="s">
        <v>89</v>
      </c>
      <c r="H294" s="6" t="s">
        <v>89</v>
      </c>
      <c r="I294" s="83">
        <v>60000</v>
      </c>
    </row>
    <row r="295" spans="1:9" ht="18" customHeight="1">
      <c r="A295" s="464"/>
      <c r="B295" s="396"/>
      <c r="C295" s="22"/>
      <c r="D295" s="20">
        <v>4350</v>
      </c>
      <c r="E295" s="20"/>
      <c r="F295" s="23"/>
      <c r="G295" s="3"/>
      <c r="H295" s="6" t="s">
        <v>314</v>
      </c>
      <c r="I295" s="83">
        <v>5000</v>
      </c>
    </row>
    <row r="296" spans="1:9" ht="18" customHeight="1">
      <c r="A296" s="464"/>
      <c r="B296" s="396"/>
      <c r="C296" s="449">
        <v>4410</v>
      </c>
      <c r="D296" s="450"/>
      <c r="E296" s="450"/>
      <c r="F296" s="451"/>
      <c r="G296" s="3" t="s">
        <v>145</v>
      </c>
      <c r="H296" s="6" t="s">
        <v>145</v>
      </c>
      <c r="I296" s="83">
        <v>3000</v>
      </c>
    </row>
    <row r="297" spans="1:9" ht="18" customHeight="1">
      <c r="A297" s="464"/>
      <c r="B297" s="396"/>
      <c r="C297" s="449">
        <v>4430</v>
      </c>
      <c r="D297" s="450"/>
      <c r="E297" s="450"/>
      <c r="F297" s="451"/>
      <c r="G297" s="3" t="s">
        <v>111</v>
      </c>
      <c r="H297" s="6" t="s">
        <v>111</v>
      </c>
      <c r="I297" s="83">
        <v>10000</v>
      </c>
    </row>
    <row r="298" spans="1:9" ht="18" customHeight="1">
      <c r="A298" s="464"/>
      <c r="B298" s="396"/>
      <c r="C298" s="449">
        <v>4440</v>
      </c>
      <c r="D298" s="450"/>
      <c r="E298" s="450"/>
      <c r="F298" s="451"/>
      <c r="G298" s="3" t="s">
        <v>98</v>
      </c>
      <c r="H298" s="6" t="s">
        <v>98</v>
      </c>
      <c r="I298" s="83">
        <v>129000</v>
      </c>
    </row>
    <row r="299" spans="1:9" ht="18" customHeight="1">
      <c r="A299" s="464"/>
      <c r="B299" s="201">
        <v>80104</v>
      </c>
      <c r="C299" s="443" t="s">
        <v>146</v>
      </c>
      <c r="D299" s="444"/>
      <c r="E299" s="444"/>
      <c r="F299" s="444"/>
      <c r="G299" s="444"/>
      <c r="H299" s="445"/>
      <c r="I299" s="196">
        <f>I300+I301+I302+I303+I304+I305</f>
        <v>318500</v>
      </c>
    </row>
    <row r="300" spans="1:9" ht="18" customHeight="1">
      <c r="A300" s="464"/>
      <c r="B300" s="395"/>
      <c r="C300" s="449">
        <v>3020</v>
      </c>
      <c r="D300" s="450"/>
      <c r="E300" s="450"/>
      <c r="F300" s="451"/>
      <c r="G300" s="3" t="s">
        <v>139</v>
      </c>
      <c r="H300" s="6" t="s">
        <v>313</v>
      </c>
      <c r="I300" s="83">
        <v>23500</v>
      </c>
    </row>
    <row r="301" spans="1:9" ht="18" customHeight="1">
      <c r="A301" s="464"/>
      <c r="B301" s="396"/>
      <c r="C301" s="449">
        <v>4010</v>
      </c>
      <c r="D301" s="450"/>
      <c r="E301" s="450"/>
      <c r="F301" s="451"/>
      <c r="G301" s="3" t="s">
        <v>94</v>
      </c>
      <c r="H301" s="6" t="s">
        <v>94</v>
      </c>
      <c r="I301" s="83">
        <v>213000</v>
      </c>
    </row>
    <row r="302" spans="1:9" ht="18" customHeight="1">
      <c r="A302" s="464"/>
      <c r="B302" s="396"/>
      <c r="C302" s="449">
        <v>4040</v>
      </c>
      <c r="D302" s="450"/>
      <c r="E302" s="450"/>
      <c r="F302" s="451"/>
      <c r="G302" s="3" t="s">
        <v>95</v>
      </c>
      <c r="H302" s="6" t="s">
        <v>168</v>
      </c>
      <c r="I302" s="83">
        <v>14700</v>
      </c>
    </row>
    <row r="303" spans="1:9" ht="18" customHeight="1">
      <c r="A303" s="464"/>
      <c r="B303" s="396"/>
      <c r="C303" s="449">
        <v>4110</v>
      </c>
      <c r="D303" s="450"/>
      <c r="E303" s="450"/>
      <c r="F303" s="451"/>
      <c r="G303" s="3" t="s">
        <v>96</v>
      </c>
      <c r="H303" s="6" t="s">
        <v>96</v>
      </c>
      <c r="I303" s="83">
        <v>45200</v>
      </c>
    </row>
    <row r="304" spans="1:9" ht="18" customHeight="1">
      <c r="A304" s="464"/>
      <c r="B304" s="396"/>
      <c r="C304" s="449">
        <v>4120</v>
      </c>
      <c r="D304" s="450"/>
      <c r="E304" s="450"/>
      <c r="F304" s="451"/>
      <c r="G304" s="3" t="s">
        <v>106</v>
      </c>
      <c r="H304" s="6" t="s">
        <v>106</v>
      </c>
      <c r="I304" s="83">
        <v>6300</v>
      </c>
    </row>
    <row r="305" spans="1:9" ht="18" customHeight="1">
      <c r="A305" s="464"/>
      <c r="B305" s="397"/>
      <c r="C305" s="449">
        <v>4440</v>
      </c>
      <c r="D305" s="450"/>
      <c r="E305" s="450"/>
      <c r="F305" s="451"/>
      <c r="G305" s="3" t="s">
        <v>98</v>
      </c>
      <c r="H305" s="6" t="s">
        <v>98</v>
      </c>
      <c r="I305" s="83">
        <v>15800</v>
      </c>
    </row>
    <row r="306" spans="1:9" ht="18" customHeight="1">
      <c r="A306" s="464"/>
      <c r="B306" s="215">
        <v>80110</v>
      </c>
      <c r="C306" s="443" t="s">
        <v>55</v>
      </c>
      <c r="D306" s="444"/>
      <c r="E306" s="444"/>
      <c r="F306" s="444"/>
      <c r="G306" s="444"/>
      <c r="H306" s="445"/>
      <c r="I306" s="196">
        <f>I307+I308+I309+I310+I311+I312+I314+I315+I316+I317+I318+I319+I320+I321+I322+I323+I324+I325</f>
        <v>3924700</v>
      </c>
    </row>
    <row r="307" spans="1:9" ht="18" customHeight="1">
      <c r="A307" s="464"/>
      <c r="B307" s="395"/>
      <c r="C307" s="449">
        <v>3020</v>
      </c>
      <c r="D307" s="450"/>
      <c r="E307" s="450"/>
      <c r="F307" s="451"/>
      <c r="G307" s="3" t="s">
        <v>139</v>
      </c>
      <c r="H307" s="6" t="s">
        <v>313</v>
      </c>
      <c r="I307" s="83">
        <v>90000</v>
      </c>
    </row>
    <row r="308" spans="1:9" ht="34.5" customHeight="1">
      <c r="A308" s="464"/>
      <c r="B308" s="396"/>
      <c r="C308" s="449">
        <v>4010</v>
      </c>
      <c r="D308" s="450"/>
      <c r="E308" s="450"/>
      <c r="F308" s="451"/>
      <c r="G308" s="3" t="s">
        <v>140</v>
      </c>
      <c r="H308" s="6" t="s">
        <v>140</v>
      </c>
      <c r="I308" s="83">
        <v>1020000</v>
      </c>
    </row>
    <row r="309" spans="1:9" ht="18" customHeight="1">
      <c r="A309" s="464"/>
      <c r="B309" s="396"/>
      <c r="C309" s="449">
        <v>4040</v>
      </c>
      <c r="D309" s="450"/>
      <c r="E309" s="450"/>
      <c r="F309" s="451"/>
      <c r="G309" s="3" t="s">
        <v>95</v>
      </c>
      <c r="H309" s="6" t="s">
        <v>168</v>
      </c>
      <c r="I309" s="83">
        <v>75000</v>
      </c>
    </row>
    <row r="310" spans="1:9" ht="18" customHeight="1">
      <c r="A310" s="464"/>
      <c r="B310" s="396"/>
      <c r="C310" s="449">
        <v>4110</v>
      </c>
      <c r="D310" s="450"/>
      <c r="E310" s="450"/>
      <c r="F310" s="451"/>
      <c r="G310" s="3" t="s">
        <v>96</v>
      </c>
      <c r="H310" s="6" t="s">
        <v>96</v>
      </c>
      <c r="I310" s="83">
        <v>200000</v>
      </c>
    </row>
    <row r="311" spans="1:9" ht="18" customHeight="1">
      <c r="A311" s="464"/>
      <c r="B311" s="396"/>
      <c r="C311" s="449">
        <v>4120</v>
      </c>
      <c r="D311" s="450"/>
      <c r="E311" s="450"/>
      <c r="F311" s="451"/>
      <c r="G311" s="255" t="s">
        <v>106</v>
      </c>
      <c r="H311" s="6" t="s">
        <v>106</v>
      </c>
      <c r="I311" s="83">
        <v>31000</v>
      </c>
    </row>
    <row r="312" spans="1:9" ht="18" customHeight="1">
      <c r="A312" s="464"/>
      <c r="B312" s="396"/>
      <c r="C312" s="446">
        <v>4210</v>
      </c>
      <c r="D312" s="447"/>
      <c r="E312" s="447"/>
      <c r="F312" s="448"/>
      <c r="G312" s="11" t="s">
        <v>85</v>
      </c>
      <c r="H312" s="34" t="s">
        <v>85</v>
      </c>
      <c r="I312" s="88">
        <v>150000</v>
      </c>
    </row>
    <row r="313" spans="1:9" ht="14.25" customHeight="1">
      <c r="A313" s="464"/>
      <c r="B313" s="396"/>
      <c r="C313" s="364"/>
      <c r="D313" s="365"/>
      <c r="E313" s="365"/>
      <c r="F313" s="366"/>
      <c r="G313" s="3" t="s">
        <v>147</v>
      </c>
      <c r="H313" s="55" t="s">
        <v>325</v>
      </c>
      <c r="I313" s="89"/>
    </row>
    <row r="314" spans="1:9" ht="18" customHeight="1">
      <c r="A314" s="464"/>
      <c r="B314" s="396"/>
      <c r="C314" s="449">
        <v>4240</v>
      </c>
      <c r="D314" s="450"/>
      <c r="E314" s="450"/>
      <c r="F314" s="451"/>
      <c r="G314" s="3" t="s">
        <v>143</v>
      </c>
      <c r="H314" s="6" t="s">
        <v>143</v>
      </c>
      <c r="I314" s="83">
        <v>4000</v>
      </c>
    </row>
    <row r="315" spans="1:9" ht="18" customHeight="1">
      <c r="A315" s="464"/>
      <c r="B315" s="396"/>
      <c r="C315" s="449">
        <v>4260</v>
      </c>
      <c r="D315" s="450"/>
      <c r="E315" s="450"/>
      <c r="F315" s="451"/>
      <c r="G315" s="3" t="s">
        <v>91</v>
      </c>
      <c r="H315" s="6" t="s">
        <v>91</v>
      </c>
      <c r="I315" s="83">
        <v>18000</v>
      </c>
    </row>
    <row r="316" spans="1:9" ht="18" customHeight="1">
      <c r="A316" s="464"/>
      <c r="B316" s="396"/>
      <c r="C316" s="449">
        <v>4270</v>
      </c>
      <c r="D316" s="450"/>
      <c r="E316" s="450"/>
      <c r="F316" s="451"/>
      <c r="G316" s="3" t="s">
        <v>130</v>
      </c>
      <c r="H316" s="6" t="s">
        <v>88</v>
      </c>
      <c r="I316" s="83">
        <v>4000</v>
      </c>
    </row>
    <row r="317" spans="1:9" ht="18" customHeight="1">
      <c r="A317" s="464"/>
      <c r="B317" s="396"/>
      <c r="C317" s="449">
        <v>4280</v>
      </c>
      <c r="D317" s="450"/>
      <c r="E317" s="450"/>
      <c r="F317" s="451"/>
      <c r="G317" s="3" t="s">
        <v>108</v>
      </c>
      <c r="H317" s="6" t="s">
        <v>108</v>
      </c>
      <c r="I317" s="83">
        <v>2000</v>
      </c>
    </row>
    <row r="318" spans="1:9" ht="18" customHeight="1">
      <c r="A318" s="464"/>
      <c r="B318" s="396"/>
      <c r="C318" s="449">
        <v>4300</v>
      </c>
      <c r="D318" s="450"/>
      <c r="E318" s="450"/>
      <c r="F318" s="451"/>
      <c r="G318" s="3" t="s">
        <v>89</v>
      </c>
      <c r="H318" s="6" t="s">
        <v>89</v>
      </c>
      <c r="I318" s="83">
        <v>27000</v>
      </c>
    </row>
    <row r="319" spans="1:9" ht="18" customHeight="1">
      <c r="A319" s="464"/>
      <c r="B319" s="396"/>
      <c r="C319" s="22">
        <v>4350</v>
      </c>
      <c r="D319" s="20">
        <v>4350</v>
      </c>
      <c r="E319" s="20"/>
      <c r="F319" s="23"/>
      <c r="G319" s="3"/>
      <c r="H319" s="6" t="s">
        <v>314</v>
      </c>
      <c r="I319" s="83">
        <v>3000</v>
      </c>
    </row>
    <row r="320" spans="1:9" ht="18" customHeight="1">
      <c r="A320" s="464"/>
      <c r="B320" s="396"/>
      <c r="C320" s="449">
        <v>4430</v>
      </c>
      <c r="D320" s="450"/>
      <c r="E320" s="450"/>
      <c r="F320" s="451"/>
      <c r="G320" s="3" t="s">
        <v>111</v>
      </c>
      <c r="H320" s="6" t="s">
        <v>111</v>
      </c>
      <c r="I320" s="83">
        <v>3500</v>
      </c>
    </row>
    <row r="321" spans="1:9" ht="18" customHeight="1">
      <c r="A321" s="464"/>
      <c r="B321" s="396"/>
      <c r="C321" s="449">
        <v>4410</v>
      </c>
      <c r="D321" s="450"/>
      <c r="E321" s="450"/>
      <c r="F321" s="451"/>
      <c r="G321" s="3" t="s">
        <v>101</v>
      </c>
      <c r="H321" s="6" t="s">
        <v>101</v>
      </c>
      <c r="I321" s="83">
        <v>1500</v>
      </c>
    </row>
    <row r="322" spans="1:9" ht="18" customHeight="1">
      <c r="A322" s="464"/>
      <c r="B322" s="396"/>
      <c r="C322" s="449">
        <v>4440</v>
      </c>
      <c r="D322" s="450"/>
      <c r="E322" s="450"/>
      <c r="F322" s="451"/>
      <c r="G322" s="3" t="s">
        <v>98</v>
      </c>
      <c r="H322" s="6" t="s">
        <v>98</v>
      </c>
      <c r="I322" s="83">
        <v>70000</v>
      </c>
    </row>
    <row r="323" spans="1:9" ht="32.25" customHeight="1">
      <c r="A323" s="464"/>
      <c r="B323" s="16"/>
      <c r="C323" s="32"/>
      <c r="D323" s="41">
        <v>6050</v>
      </c>
      <c r="E323" s="41"/>
      <c r="F323" s="41"/>
      <c r="G323" s="105"/>
      <c r="H323" s="109" t="s">
        <v>326</v>
      </c>
      <c r="I323" s="83">
        <v>427000</v>
      </c>
    </row>
    <row r="324" spans="1:9" ht="42" customHeight="1">
      <c r="A324" s="464"/>
      <c r="B324" s="16"/>
      <c r="C324" s="32"/>
      <c r="D324" s="41">
        <v>6050</v>
      </c>
      <c r="E324" s="41"/>
      <c r="F324" s="41"/>
      <c r="G324" s="105"/>
      <c r="H324" s="109" t="s">
        <v>327</v>
      </c>
      <c r="I324" s="83">
        <v>512000</v>
      </c>
    </row>
    <row r="325" spans="1:9" ht="38.25" customHeight="1">
      <c r="A325" s="464"/>
      <c r="B325" s="16"/>
      <c r="C325" s="30"/>
      <c r="D325" s="31" t="s">
        <v>75</v>
      </c>
      <c r="E325" s="31"/>
      <c r="F325" s="7"/>
      <c r="G325" s="3"/>
      <c r="H325" s="230" t="s">
        <v>257</v>
      </c>
      <c r="I325" s="231">
        <f>I326+I327+I328+I329</f>
        <v>1286700</v>
      </c>
    </row>
    <row r="326" spans="1:9" ht="72" customHeight="1">
      <c r="A326" s="464"/>
      <c r="B326" s="25"/>
      <c r="C326" s="30"/>
      <c r="D326" s="41">
        <v>6058</v>
      </c>
      <c r="E326" s="41"/>
      <c r="F326" s="41"/>
      <c r="G326" s="105"/>
      <c r="H326" s="105" t="s">
        <v>328</v>
      </c>
      <c r="I326" s="83">
        <v>465300</v>
      </c>
    </row>
    <row r="327" spans="1:9" ht="53.25" customHeight="1">
      <c r="A327" s="464"/>
      <c r="B327" s="25"/>
      <c r="C327" s="30"/>
      <c r="D327" s="41">
        <v>6059</v>
      </c>
      <c r="E327" s="41"/>
      <c r="F327" s="41"/>
      <c r="G327" s="105"/>
      <c r="H327" s="105" t="s">
        <v>249</v>
      </c>
      <c r="I327" s="83">
        <v>158100</v>
      </c>
    </row>
    <row r="328" spans="1:9" ht="66" customHeight="1">
      <c r="A328" s="464"/>
      <c r="B328" s="25"/>
      <c r="C328" s="30"/>
      <c r="D328" s="41">
        <v>6058</v>
      </c>
      <c r="E328" s="41"/>
      <c r="F328" s="41"/>
      <c r="G328" s="105"/>
      <c r="H328" s="105" t="s">
        <v>329</v>
      </c>
      <c r="I328" s="83">
        <v>489000</v>
      </c>
    </row>
    <row r="329" spans="1:9" ht="53.25" customHeight="1">
      <c r="A329" s="464"/>
      <c r="B329" s="25"/>
      <c r="C329" s="30"/>
      <c r="D329" s="41">
        <v>6059</v>
      </c>
      <c r="E329" s="41"/>
      <c r="F329" s="41"/>
      <c r="G329" s="105"/>
      <c r="H329" s="105" t="s">
        <v>250</v>
      </c>
      <c r="I329" s="83">
        <v>174300</v>
      </c>
    </row>
    <row r="330" spans="1:9" ht="18" customHeight="1">
      <c r="A330" s="464"/>
      <c r="B330" s="195">
        <v>80113</v>
      </c>
      <c r="C330" s="443" t="s">
        <v>148</v>
      </c>
      <c r="D330" s="444"/>
      <c r="E330" s="444"/>
      <c r="F330" s="444"/>
      <c r="G330" s="444"/>
      <c r="H330" s="445"/>
      <c r="I330" s="216">
        <f>I331+I332+I335+I336+I337+I338+I339+I340+I341+I343+I344+I345+I346</f>
        <v>565000</v>
      </c>
    </row>
    <row r="331" spans="1:9" ht="18" customHeight="1">
      <c r="A331" s="464"/>
      <c r="B331" s="395"/>
      <c r="C331" s="449">
        <v>3020</v>
      </c>
      <c r="D331" s="450"/>
      <c r="E331" s="450"/>
      <c r="F331" s="451"/>
      <c r="G331" s="3" t="s">
        <v>104</v>
      </c>
      <c r="H331" s="6" t="s">
        <v>313</v>
      </c>
      <c r="I331" s="86">
        <v>2600</v>
      </c>
    </row>
    <row r="332" spans="1:9" ht="18" customHeight="1">
      <c r="A332" s="464"/>
      <c r="B332" s="396"/>
      <c r="C332" s="446">
        <v>4010</v>
      </c>
      <c r="D332" s="447"/>
      <c r="E332" s="447"/>
      <c r="F332" s="448"/>
      <c r="G332" s="11" t="s">
        <v>94</v>
      </c>
      <c r="H332" s="34" t="s">
        <v>94</v>
      </c>
      <c r="I332" s="88">
        <v>157000</v>
      </c>
    </row>
    <row r="333" spans="1:9" ht="14.25" customHeight="1">
      <c r="A333" s="464"/>
      <c r="B333" s="396"/>
      <c r="C333" s="372"/>
      <c r="D333" s="369"/>
      <c r="E333" s="369"/>
      <c r="F333" s="370"/>
      <c r="G333" s="9" t="s">
        <v>149</v>
      </c>
      <c r="H333" s="52" t="s">
        <v>190</v>
      </c>
      <c r="I333" s="90"/>
    </row>
    <row r="334" spans="1:9" ht="14.25" customHeight="1">
      <c r="A334" s="464"/>
      <c r="B334" s="396"/>
      <c r="C334" s="364"/>
      <c r="D334" s="365"/>
      <c r="E334" s="365"/>
      <c r="F334" s="366"/>
      <c r="G334" s="10" t="s">
        <v>150</v>
      </c>
      <c r="H334" s="55" t="s">
        <v>226</v>
      </c>
      <c r="I334" s="89"/>
    </row>
    <row r="335" spans="1:9" ht="18" customHeight="1">
      <c r="A335" s="464"/>
      <c r="B335" s="396"/>
      <c r="C335" s="449">
        <v>4040</v>
      </c>
      <c r="D335" s="450"/>
      <c r="E335" s="450"/>
      <c r="F335" s="451"/>
      <c r="G335" s="3" t="s">
        <v>95</v>
      </c>
      <c r="H335" s="6" t="s">
        <v>168</v>
      </c>
      <c r="I335" s="89">
        <v>13000</v>
      </c>
    </row>
    <row r="336" spans="1:9" ht="18" customHeight="1">
      <c r="A336" s="464"/>
      <c r="B336" s="396"/>
      <c r="C336" s="449">
        <v>4110</v>
      </c>
      <c r="D336" s="450"/>
      <c r="E336" s="450"/>
      <c r="F336" s="451"/>
      <c r="G336" s="3" t="s">
        <v>96</v>
      </c>
      <c r="H336" s="6" t="s">
        <v>96</v>
      </c>
      <c r="I336" s="83">
        <v>26200</v>
      </c>
    </row>
    <row r="337" spans="1:9" ht="18" customHeight="1">
      <c r="A337" s="464"/>
      <c r="B337" s="396"/>
      <c r="C337" s="449">
        <v>4120</v>
      </c>
      <c r="D337" s="450"/>
      <c r="E337" s="450"/>
      <c r="F337" s="451"/>
      <c r="G337" s="3" t="s">
        <v>106</v>
      </c>
      <c r="H337" s="6" t="s">
        <v>106</v>
      </c>
      <c r="I337" s="83">
        <v>4000</v>
      </c>
    </row>
    <row r="338" spans="1:9" ht="18" customHeight="1">
      <c r="A338" s="464"/>
      <c r="B338" s="396"/>
      <c r="C338" s="22"/>
      <c r="D338" s="20">
        <v>4170</v>
      </c>
      <c r="E338" s="20"/>
      <c r="F338" s="23"/>
      <c r="G338" s="3"/>
      <c r="H338" s="6" t="s">
        <v>308</v>
      </c>
      <c r="I338" s="83">
        <v>5000</v>
      </c>
    </row>
    <row r="339" spans="1:9" ht="18" customHeight="1">
      <c r="A339" s="464"/>
      <c r="B339" s="396"/>
      <c r="C339" s="449">
        <v>4210</v>
      </c>
      <c r="D339" s="450"/>
      <c r="E339" s="450"/>
      <c r="F339" s="451"/>
      <c r="G339" s="3" t="s">
        <v>85</v>
      </c>
      <c r="H339" s="6" t="s">
        <v>85</v>
      </c>
      <c r="I339" s="83">
        <v>220000</v>
      </c>
    </row>
    <row r="340" spans="1:9" ht="18" customHeight="1">
      <c r="A340" s="464"/>
      <c r="B340" s="396"/>
      <c r="C340" s="449">
        <v>4260</v>
      </c>
      <c r="D340" s="450"/>
      <c r="E340" s="450"/>
      <c r="F340" s="451"/>
      <c r="G340" s="3" t="s">
        <v>91</v>
      </c>
      <c r="H340" s="6" t="s">
        <v>91</v>
      </c>
      <c r="I340" s="88">
        <v>4000</v>
      </c>
    </row>
    <row r="341" spans="1:9" ht="18" customHeight="1">
      <c r="A341" s="464"/>
      <c r="B341" s="396"/>
      <c r="C341" s="446">
        <v>4270</v>
      </c>
      <c r="D341" s="447"/>
      <c r="E341" s="447"/>
      <c r="F341" s="448"/>
      <c r="G341" s="11" t="s">
        <v>130</v>
      </c>
      <c r="H341" s="34" t="s">
        <v>130</v>
      </c>
      <c r="I341" s="88">
        <v>65000</v>
      </c>
    </row>
    <row r="342" spans="1:9" ht="14.25" customHeight="1">
      <c r="A342" s="464"/>
      <c r="B342" s="396"/>
      <c r="C342" s="364"/>
      <c r="D342" s="365"/>
      <c r="E342" s="365"/>
      <c r="F342" s="366"/>
      <c r="G342" s="3" t="s">
        <v>151</v>
      </c>
      <c r="H342" s="54" t="s">
        <v>191</v>
      </c>
      <c r="I342" s="89" t="s">
        <v>75</v>
      </c>
    </row>
    <row r="343" spans="1:9" ht="18" customHeight="1">
      <c r="A343" s="464"/>
      <c r="B343" s="396"/>
      <c r="C343" s="449">
        <v>4280</v>
      </c>
      <c r="D343" s="450"/>
      <c r="E343" s="450"/>
      <c r="F343" s="451"/>
      <c r="G343" s="3" t="s">
        <v>108</v>
      </c>
      <c r="H343" s="6" t="s">
        <v>108</v>
      </c>
      <c r="I343" s="83">
        <v>1000</v>
      </c>
    </row>
    <row r="344" spans="1:9" ht="18" customHeight="1">
      <c r="A344" s="464"/>
      <c r="B344" s="396"/>
      <c r="C344" s="449">
        <v>4300</v>
      </c>
      <c r="D344" s="450"/>
      <c r="E344" s="450"/>
      <c r="F344" s="451"/>
      <c r="G344" s="3" t="s">
        <v>89</v>
      </c>
      <c r="H344" s="6" t="s">
        <v>89</v>
      </c>
      <c r="I344" s="83">
        <v>20000</v>
      </c>
    </row>
    <row r="345" spans="1:9" ht="18" customHeight="1">
      <c r="A345" s="464"/>
      <c r="B345" s="396"/>
      <c r="C345" s="449">
        <v>4430</v>
      </c>
      <c r="D345" s="450"/>
      <c r="E345" s="450"/>
      <c r="F345" s="451"/>
      <c r="G345" s="3" t="s">
        <v>111</v>
      </c>
      <c r="H345" s="6" t="s">
        <v>111</v>
      </c>
      <c r="I345" s="83">
        <v>40000</v>
      </c>
    </row>
    <row r="346" spans="1:9" ht="18" customHeight="1">
      <c r="A346" s="464"/>
      <c r="B346" s="397"/>
      <c r="C346" s="449">
        <v>4440</v>
      </c>
      <c r="D346" s="450"/>
      <c r="E346" s="450"/>
      <c r="F346" s="451"/>
      <c r="G346" s="3" t="s">
        <v>98</v>
      </c>
      <c r="H346" s="6" t="s">
        <v>98</v>
      </c>
      <c r="I346" s="83">
        <v>7200</v>
      </c>
    </row>
    <row r="347" spans="1:9" ht="18" customHeight="1">
      <c r="A347" s="464"/>
      <c r="B347" s="201">
        <v>80114</v>
      </c>
      <c r="C347" s="443" t="s">
        <v>152</v>
      </c>
      <c r="D347" s="444"/>
      <c r="E347" s="444"/>
      <c r="F347" s="444"/>
      <c r="G347" s="444"/>
      <c r="H347" s="445"/>
      <c r="I347" s="216">
        <f>I348+I349+I350+I351+I352+I353+I354+I355+I356+I357+I358</f>
        <v>167000</v>
      </c>
    </row>
    <row r="348" spans="1:9" ht="18" customHeight="1">
      <c r="A348" s="464"/>
      <c r="B348" s="395"/>
      <c r="C348" s="449">
        <v>4010</v>
      </c>
      <c r="D348" s="450"/>
      <c r="E348" s="450"/>
      <c r="F348" s="451"/>
      <c r="G348" s="3" t="s">
        <v>94</v>
      </c>
      <c r="H348" s="6" t="s">
        <v>94</v>
      </c>
      <c r="I348" s="85">
        <v>120000</v>
      </c>
    </row>
    <row r="349" spans="1:9" ht="18" customHeight="1">
      <c r="A349" s="464"/>
      <c r="B349" s="396"/>
      <c r="C349" s="449">
        <v>4040</v>
      </c>
      <c r="D349" s="450"/>
      <c r="E349" s="450"/>
      <c r="F349" s="451"/>
      <c r="G349" s="3" t="s">
        <v>95</v>
      </c>
      <c r="H349" s="6" t="s">
        <v>168</v>
      </c>
      <c r="I349" s="83">
        <v>8800</v>
      </c>
    </row>
    <row r="350" spans="1:9" ht="18" customHeight="1">
      <c r="A350" s="464"/>
      <c r="B350" s="396"/>
      <c r="C350" s="449">
        <v>4110</v>
      </c>
      <c r="D350" s="450"/>
      <c r="E350" s="450"/>
      <c r="F350" s="451"/>
      <c r="G350" s="3" t="s">
        <v>96</v>
      </c>
      <c r="H350" s="6" t="s">
        <v>96</v>
      </c>
      <c r="I350" s="83">
        <v>22000</v>
      </c>
    </row>
    <row r="351" spans="1:9" ht="18" customHeight="1">
      <c r="A351" s="464"/>
      <c r="B351" s="396"/>
      <c r="C351" s="449">
        <v>4120</v>
      </c>
      <c r="D351" s="450"/>
      <c r="E351" s="450"/>
      <c r="F351" s="451"/>
      <c r="G351" s="3" t="s">
        <v>106</v>
      </c>
      <c r="H351" s="6" t="s">
        <v>106</v>
      </c>
      <c r="I351" s="83">
        <v>3000</v>
      </c>
    </row>
    <row r="352" spans="1:9" ht="18" customHeight="1">
      <c r="A352" s="464"/>
      <c r="B352" s="396"/>
      <c r="C352" s="449">
        <v>4210</v>
      </c>
      <c r="D352" s="450"/>
      <c r="E352" s="450"/>
      <c r="F352" s="451"/>
      <c r="G352" s="3" t="s">
        <v>85</v>
      </c>
      <c r="H352" s="6" t="s">
        <v>85</v>
      </c>
      <c r="I352" s="83">
        <v>5300</v>
      </c>
    </row>
    <row r="353" spans="1:9" ht="18" customHeight="1">
      <c r="A353" s="464"/>
      <c r="B353" s="396"/>
      <c r="C353" s="449">
        <v>4270</v>
      </c>
      <c r="D353" s="450"/>
      <c r="E353" s="450"/>
      <c r="F353" s="451"/>
      <c r="G353" s="3" t="s">
        <v>88</v>
      </c>
      <c r="H353" s="6" t="s">
        <v>88</v>
      </c>
      <c r="I353" s="83">
        <v>1000</v>
      </c>
    </row>
    <row r="354" spans="1:9" ht="18" customHeight="1">
      <c r="A354" s="464"/>
      <c r="B354" s="396"/>
      <c r="C354" s="449">
        <v>4280</v>
      </c>
      <c r="D354" s="450"/>
      <c r="E354" s="450"/>
      <c r="F354" s="451"/>
      <c r="G354" s="3" t="s">
        <v>108</v>
      </c>
      <c r="H354" s="6" t="s">
        <v>108</v>
      </c>
      <c r="I354" s="83">
        <v>200</v>
      </c>
    </row>
    <row r="355" spans="1:9" ht="18" customHeight="1">
      <c r="A355" s="464"/>
      <c r="B355" s="396"/>
      <c r="C355" s="449">
        <v>4300</v>
      </c>
      <c r="D355" s="450"/>
      <c r="E355" s="450"/>
      <c r="F355" s="451"/>
      <c r="G355" s="3" t="s">
        <v>89</v>
      </c>
      <c r="H355" s="6" t="s">
        <v>89</v>
      </c>
      <c r="I355" s="83">
        <v>3000</v>
      </c>
    </row>
    <row r="356" spans="1:9" ht="18" customHeight="1">
      <c r="A356" s="464"/>
      <c r="B356" s="396"/>
      <c r="C356" s="22"/>
      <c r="D356" s="20">
        <v>4350</v>
      </c>
      <c r="E356" s="20"/>
      <c r="F356" s="23"/>
      <c r="G356" s="3"/>
      <c r="H356" s="6" t="s">
        <v>314</v>
      </c>
      <c r="I356" s="83">
        <v>500</v>
      </c>
    </row>
    <row r="357" spans="1:9" ht="18" customHeight="1">
      <c r="A357" s="464"/>
      <c r="B357" s="396"/>
      <c r="C357" s="449">
        <v>4410</v>
      </c>
      <c r="D357" s="450"/>
      <c r="E357" s="450"/>
      <c r="F357" s="451"/>
      <c r="G357" s="3" t="s">
        <v>126</v>
      </c>
      <c r="H357" s="6" t="s">
        <v>126</v>
      </c>
      <c r="I357" s="83">
        <v>200</v>
      </c>
    </row>
    <row r="358" spans="1:9" ht="18" customHeight="1">
      <c r="A358" s="464"/>
      <c r="B358" s="397"/>
      <c r="C358" s="449">
        <v>4440</v>
      </c>
      <c r="D358" s="450"/>
      <c r="E358" s="450"/>
      <c r="F358" s="451"/>
      <c r="G358" s="3" t="s">
        <v>98</v>
      </c>
      <c r="H358" s="6" t="s">
        <v>98</v>
      </c>
      <c r="I358" s="83">
        <v>3000</v>
      </c>
    </row>
    <row r="359" spans="1:9" ht="18" customHeight="1">
      <c r="A359" s="464"/>
      <c r="B359" s="443">
        <v>80146</v>
      </c>
      <c r="C359" s="445"/>
      <c r="D359" s="443" t="s">
        <v>153</v>
      </c>
      <c r="E359" s="444"/>
      <c r="F359" s="444"/>
      <c r="G359" s="444"/>
      <c r="H359" s="445"/>
      <c r="I359" s="216">
        <f>I360</f>
        <v>30000</v>
      </c>
    </row>
    <row r="360" spans="1:9" ht="18" customHeight="1">
      <c r="A360" s="464"/>
      <c r="B360" s="456"/>
      <c r="C360" s="457"/>
      <c r="D360" s="449">
        <v>4300</v>
      </c>
      <c r="E360" s="450"/>
      <c r="F360" s="451"/>
      <c r="G360" s="236" t="s">
        <v>89</v>
      </c>
      <c r="H360" s="6" t="s">
        <v>89</v>
      </c>
      <c r="I360" s="85">
        <v>30000</v>
      </c>
    </row>
    <row r="361" spans="1:9" ht="52.5" customHeight="1">
      <c r="A361" s="25"/>
      <c r="B361" s="455">
        <v>80195</v>
      </c>
      <c r="C361" s="425"/>
      <c r="D361" s="443" t="s">
        <v>353</v>
      </c>
      <c r="E361" s="444"/>
      <c r="F361" s="444"/>
      <c r="G361" s="444"/>
      <c r="H361" s="445"/>
      <c r="I361" s="216">
        <f>I362+I363+I364</f>
        <v>63600</v>
      </c>
    </row>
    <row r="362" spans="1:9" ht="18" customHeight="1">
      <c r="A362" s="25"/>
      <c r="B362" s="458"/>
      <c r="C362" s="459"/>
      <c r="D362" s="449">
        <v>4210</v>
      </c>
      <c r="E362" s="450"/>
      <c r="F362" s="451"/>
      <c r="G362" s="8" t="s">
        <v>77</v>
      </c>
      <c r="H362" s="6" t="s">
        <v>77</v>
      </c>
      <c r="I362" s="85">
        <v>17600</v>
      </c>
    </row>
    <row r="363" spans="1:9" ht="18" customHeight="1">
      <c r="A363" s="25"/>
      <c r="B363" s="460"/>
      <c r="C363" s="461"/>
      <c r="D363" s="449">
        <v>4300</v>
      </c>
      <c r="E363" s="450"/>
      <c r="F363" s="451"/>
      <c r="G363" s="8" t="s">
        <v>78</v>
      </c>
      <c r="H363" s="6" t="s">
        <v>78</v>
      </c>
      <c r="I363" s="83">
        <v>16000</v>
      </c>
    </row>
    <row r="364" spans="1:9" ht="18" customHeight="1" thickBot="1">
      <c r="A364" s="25"/>
      <c r="B364" s="462"/>
      <c r="C364" s="463"/>
      <c r="D364" s="376">
        <v>4440</v>
      </c>
      <c r="E364" s="377"/>
      <c r="F364" s="378"/>
      <c r="G364" s="8" t="s">
        <v>155</v>
      </c>
      <c r="H364" s="33" t="s">
        <v>251</v>
      </c>
      <c r="I364" s="91">
        <v>30000</v>
      </c>
    </row>
    <row r="365" spans="1:9" ht="17.25" thickBot="1" thickTop="1">
      <c r="A365" s="177">
        <v>851</v>
      </c>
      <c r="B365" s="379" t="s">
        <v>192</v>
      </c>
      <c r="C365" s="380"/>
      <c r="D365" s="380"/>
      <c r="E365" s="380"/>
      <c r="F365" s="380"/>
      <c r="G365" s="380"/>
      <c r="H365" s="380"/>
      <c r="I365" s="178">
        <f>I366+I374</f>
        <v>146500</v>
      </c>
    </row>
    <row r="366" spans="1:9" ht="18" customHeight="1" thickTop="1">
      <c r="A366" s="371"/>
      <c r="B366" s="215">
        <v>85154</v>
      </c>
      <c r="C366" s="433" t="s">
        <v>156</v>
      </c>
      <c r="D366" s="434"/>
      <c r="E366" s="434"/>
      <c r="F366" s="434"/>
      <c r="G366" s="434"/>
      <c r="H366" s="435"/>
      <c r="I366" s="207">
        <f>I367+I368+I369+I370+I371+I372+I373</f>
        <v>68000</v>
      </c>
    </row>
    <row r="367" spans="1:9" ht="18" customHeight="1">
      <c r="A367" s="396"/>
      <c r="B367" s="530"/>
      <c r="C367" s="331"/>
      <c r="D367" s="332">
        <v>3030</v>
      </c>
      <c r="E367" s="332"/>
      <c r="F367" s="332"/>
      <c r="G367" s="332"/>
      <c r="H367" s="333" t="s">
        <v>100</v>
      </c>
      <c r="I367" s="328">
        <v>5000</v>
      </c>
    </row>
    <row r="368" spans="1:9" ht="35.25" customHeight="1">
      <c r="A368" s="396"/>
      <c r="B368" s="506"/>
      <c r="C368" s="449">
        <v>3040</v>
      </c>
      <c r="D368" s="450"/>
      <c r="E368" s="450"/>
      <c r="F368" s="451"/>
      <c r="G368" s="3" t="s">
        <v>100</v>
      </c>
      <c r="H368" s="6" t="s">
        <v>303</v>
      </c>
      <c r="I368" s="83">
        <v>3000</v>
      </c>
    </row>
    <row r="369" spans="1:9" ht="18" customHeight="1">
      <c r="A369" s="396"/>
      <c r="B369" s="506"/>
      <c r="C369" s="22"/>
      <c r="D369" s="20">
        <v>4170</v>
      </c>
      <c r="E369" s="20"/>
      <c r="F369" s="23"/>
      <c r="G369" s="3"/>
      <c r="H369" s="6" t="s">
        <v>308</v>
      </c>
      <c r="I369" s="83">
        <v>15000</v>
      </c>
    </row>
    <row r="370" spans="1:9" ht="18" customHeight="1">
      <c r="A370" s="396"/>
      <c r="B370" s="506"/>
      <c r="C370" s="449">
        <v>4210</v>
      </c>
      <c r="D370" s="450"/>
      <c r="E370" s="450"/>
      <c r="F370" s="451"/>
      <c r="G370" s="3" t="s">
        <v>85</v>
      </c>
      <c r="H370" s="6" t="s">
        <v>85</v>
      </c>
      <c r="I370" s="83">
        <v>15000</v>
      </c>
    </row>
    <row r="371" spans="1:9" ht="18" customHeight="1">
      <c r="A371" s="396"/>
      <c r="B371" s="506"/>
      <c r="C371" s="449">
        <v>4300</v>
      </c>
      <c r="D371" s="450"/>
      <c r="E371" s="450"/>
      <c r="F371" s="451"/>
      <c r="G371" s="3" t="s">
        <v>89</v>
      </c>
      <c r="H371" s="6" t="s">
        <v>89</v>
      </c>
      <c r="I371" s="83">
        <v>28950</v>
      </c>
    </row>
    <row r="372" spans="1:9" ht="18" customHeight="1">
      <c r="A372" s="396"/>
      <c r="B372" s="373"/>
      <c r="C372" s="374"/>
      <c r="D372" s="449">
        <v>4410</v>
      </c>
      <c r="E372" s="450"/>
      <c r="F372" s="451"/>
      <c r="G372" s="3" t="s">
        <v>101</v>
      </c>
      <c r="H372" s="6" t="s">
        <v>101</v>
      </c>
      <c r="I372" s="83">
        <v>1000</v>
      </c>
    </row>
    <row r="373" spans="1:9" ht="18" customHeight="1">
      <c r="A373" s="25"/>
      <c r="B373" s="373"/>
      <c r="C373" s="374"/>
      <c r="D373" s="446">
        <v>4430</v>
      </c>
      <c r="E373" s="447"/>
      <c r="F373" s="448"/>
      <c r="G373" s="11" t="s">
        <v>111</v>
      </c>
      <c r="H373" s="34" t="s">
        <v>162</v>
      </c>
      <c r="I373" s="88">
        <v>50</v>
      </c>
    </row>
    <row r="374" spans="1:9" ht="18" customHeight="1">
      <c r="A374" s="25"/>
      <c r="B374" s="195">
        <v>85195</v>
      </c>
      <c r="C374" s="195"/>
      <c r="D374" s="443" t="s">
        <v>5</v>
      </c>
      <c r="E374" s="444"/>
      <c r="F374" s="444"/>
      <c r="G374" s="444"/>
      <c r="H374" s="445"/>
      <c r="I374" s="196">
        <f>I375+I376+I377</f>
        <v>78500</v>
      </c>
    </row>
    <row r="375" spans="1:9" ht="38.25" customHeight="1">
      <c r="A375" s="25"/>
      <c r="B375" s="330"/>
      <c r="C375" s="330"/>
      <c r="D375" s="340">
        <v>4300</v>
      </c>
      <c r="E375" s="341"/>
      <c r="F375" s="341"/>
      <c r="G375" s="341"/>
      <c r="H375" s="289" t="s">
        <v>330</v>
      </c>
      <c r="I375" s="342">
        <v>5000</v>
      </c>
    </row>
    <row r="376" spans="1:9" ht="49.5" customHeight="1">
      <c r="A376" s="25"/>
      <c r="B376" s="330"/>
      <c r="C376" s="330"/>
      <c r="D376" s="340">
        <v>6059</v>
      </c>
      <c r="E376" s="341"/>
      <c r="F376" s="341"/>
      <c r="G376" s="341"/>
      <c r="H376" s="289" t="s">
        <v>357</v>
      </c>
      <c r="I376" s="342">
        <v>52500</v>
      </c>
    </row>
    <row r="377" spans="1:9" ht="54" customHeight="1" thickBot="1">
      <c r="A377" s="4"/>
      <c r="B377" s="335"/>
      <c r="C377" s="335"/>
      <c r="D377" s="336">
        <v>6060</v>
      </c>
      <c r="E377" s="336"/>
      <c r="F377" s="336"/>
      <c r="G377" s="337"/>
      <c r="H377" s="338" t="s">
        <v>331</v>
      </c>
      <c r="I377" s="339">
        <v>21000</v>
      </c>
    </row>
    <row r="378" spans="1:9" ht="17.25" thickBot="1" thickTop="1">
      <c r="A378" s="177">
        <v>852</v>
      </c>
      <c r="B378" s="452" t="s">
        <v>283</v>
      </c>
      <c r="C378" s="453"/>
      <c r="D378" s="453"/>
      <c r="E378" s="453"/>
      <c r="F378" s="453"/>
      <c r="G378" s="453"/>
      <c r="H378" s="453"/>
      <c r="I378" s="225">
        <f>I379+I390+I392+I397+I399+I413</f>
        <v>2334800</v>
      </c>
    </row>
    <row r="379" spans="1:9" ht="41.25" customHeight="1" thickTop="1">
      <c r="A379" s="325"/>
      <c r="B379" s="204">
        <v>85212</v>
      </c>
      <c r="C379" s="204"/>
      <c r="D379" s="455" t="s">
        <v>284</v>
      </c>
      <c r="E379" s="424"/>
      <c r="F379" s="424"/>
      <c r="G379" s="424"/>
      <c r="H379" s="425"/>
      <c r="I379" s="198">
        <f>I380+I381+I382+I383+I386+I387+I388+I389</f>
        <v>1515000</v>
      </c>
    </row>
    <row r="380" spans="1:9" ht="15.75">
      <c r="A380" s="325"/>
      <c r="B380" s="530"/>
      <c r="C380" s="343"/>
      <c r="D380" s="288">
        <v>3110</v>
      </c>
      <c r="E380" s="288"/>
      <c r="F380" s="288"/>
      <c r="G380" s="288"/>
      <c r="H380" s="289" t="s">
        <v>332</v>
      </c>
      <c r="I380" s="315">
        <v>1436700</v>
      </c>
    </row>
    <row r="381" spans="1:9" ht="15.75">
      <c r="A381" s="325"/>
      <c r="B381" s="506"/>
      <c r="C381" s="343"/>
      <c r="D381" s="288">
        <v>4010</v>
      </c>
      <c r="E381" s="288"/>
      <c r="F381" s="288"/>
      <c r="G381" s="288"/>
      <c r="H381" s="344" t="s">
        <v>337</v>
      </c>
      <c r="I381" s="342">
        <v>15000</v>
      </c>
    </row>
    <row r="382" spans="1:9" ht="15.75">
      <c r="A382" s="325"/>
      <c r="B382" s="506"/>
      <c r="C382" s="343"/>
      <c r="D382" s="288">
        <v>4040</v>
      </c>
      <c r="E382" s="288"/>
      <c r="F382" s="288"/>
      <c r="G382" s="288"/>
      <c r="H382" s="344" t="s">
        <v>168</v>
      </c>
      <c r="I382" s="342">
        <v>500</v>
      </c>
    </row>
    <row r="383" spans="1:9" ht="15.75">
      <c r="A383" s="325"/>
      <c r="B383" s="506"/>
      <c r="C383" s="343"/>
      <c r="D383" s="288">
        <v>4110</v>
      </c>
      <c r="E383" s="288"/>
      <c r="F383" s="288"/>
      <c r="G383" s="288"/>
      <c r="H383" s="344" t="s">
        <v>84</v>
      </c>
      <c r="I383" s="342">
        <v>50500</v>
      </c>
    </row>
    <row r="384" spans="1:9" ht="15.75">
      <c r="A384" s="325"/>
      <c r="B384" s="506"/>
      <c r="C384" s="343"/>
      <c r="D384" s="357"/>
      <c r="E384" s="288"/>
      <c r="F384" s="288"/>
      <c r="G384" s="288"/>
      <c r="H384" s="345" t="s">
        <v>333</v>
      </c>
      <c r="I384" s="346"/>
    </row>
    <row r="385" spans="1:9" ht="15.75">
      <c r="A385" s="325"/>
      <c r="B385" s="506"/>
      <c r="C385" s="343"/>
      <c r="D385" s="358"/>
      <c r="E385" s="288"/>
      <c r="F385" s="288"/>
      <c r="G385" s="288"/>
      <c r="H385" s="347" t="s">
        <v>334</v>
      </c>
      <c r="I385" s="328"/>
    </row>
    <row r="386" spans="1:9" ht="15.75">
      <c r="A386" s="325"/>
      <c r="B386" s="506"/>
      <c r="C386" s="343"/>
      <c r="D386" s="288">
        <v>4120</v>
      </c>
      <c r="E386" s="288"/>
      <c r="F386" s="288"/>
      <c r="G386" s="288"/>
      <c r="H386" s="289" t="s">
        <v>335</v>
      </c>
      <c r="I386" s="315">
        <v>400</v>
      </c>
    </row>
    <row r="387" spans="1:9" ht="15.75">
      <c r="A387" s="325"/>
      <c r="B387" s="506"/>
      <c r="C387" s="343"/>
      <c r="D387" s="288">
        <v>4210</v>
      </c>
      <c r="E387" s="288"/>
      <c r="F387" s="288"/>
      <c r="G387" s="288"/>
      <c r="H387" s="289" t="s">
        <v>77</v>
      </c>
      <c r="I387" s="315">
        <v>6150</v>
      </c>
    </row>
    <row r="388" spans="1:9" ht="15.75">
      <c r="A388" s="325"/>
      <c r="B388" s="506"/>
      <c r="C388" s="343"/>
      <c r="D388" s="288">
        <v>4300</v>
      </c>
      <c r="E388" s="288"/>
      <c r="F388" s="288"/>
      <c r="G388" s="288"/>
      <c r="H388" s="289" t="s">
        <v>78</v>
      </c>
      <c r="I388" s="315">
        <v>5000</v>
      </c>
    </row>
    <row r="389" spans="1:9" ht="15.75">
      <c r="A389" s="325"/>
      <c r="B389" s="531"/>
      <c r="C389" s="343"/>
      <c r="D389" s="288">
        <v>4440</v>
      </c>
      <c r="E389" s="288"/>
      <c r="F389" s="288"/>
      <c r="G389" s="288"/>
      <c r="H389" s="289" t="s">
        <v>336</v>
      </c>
      <c r="I389" s="315">
        <v>750</v>
      </c>
    </row>
    <row r="390" spans="1:9" ht="53.25" customHeight="1">
      <c r="A390" s="396"/>
      <c r="B390" s="204">
        <v>85213</v>
      </c>
      <c r="C390" s="455" t="s">
        <v>289</v>
      </c>
      <c r="D390" s="424"/>
      <c r="E390" s="424"/>
      <c r="F390" s="424"/>
      <c r="G390" s="424"/>
      <c r="H390" s="425"/>
      <c r="I390" s="198">
        <f>I391</f>
        <v>22000</v>
      </c>
    </row>
    <row r="391" spans="1:9" ht="30" customHeight="1">
      <c r="A391" s="396"/>
      <c r="B391" s="2"/>
      <c r="C391" s="449">
        <v>4130</v>
      </c>
      <c r="D391" s="450"/>
      <c r="E391" s="450"/>
      <c r="F391" s="451"/>
      <c r="G391" s="3" t="s">
        <v>157</v>
      </c>
      <c r="H391" s="6" t="s">
        <v>157</v>
      </c>
      <c r="I391" s="83">
        <v>22000</v>
      </c>
    </row>
    <row r="392" spans="1:9" ht="34.5" customHeight="1">
      <c r="A392" s="396"/>
      <c r="B392" s="215">
        <v>85214</v>
      </c>
      <c r="C392" s="443" t="s">
        <v>158</v>
      </c>
      <c r="D392" s="444"/>
      <c r="E392" s="444"/>
      <c r="F392" s="444"/>
      <c r="G392" s="444"/>
      <c r="H392" s="445"/>
      <c r="I392" s="196">
        <f>I393+I396</f>
        <v>365800</v>
      </c>
    </row>
    <row r="393" spans="1:9" ht="18" customHeight="1">
      <c r="A393" s="396"/>
      <c r="B393" s="396"/>
      <c r="C393" s="446">
        <v>3110</v>
      </c>
      <c r="D393" s="447"/>
      <c r="E393" s="447"/>
      <c r="F393" s="448"/>
      <c r="G393" s="11" t="s">
        <v>159</v>
      </c>
      <c r="H393" s="34" t="s">
        <v>159</v>
      </c>
      <c r="I393" s="88">
        <v>360800</v>
      </c>
    </row>
    <row r="394" spans="1:9" ht="14.25" customHeight="1">
      <c r="A394" s="396"/>
      <c r="B394" s="396"/>
      <c r="C394" s="372"/>
      <c r="D394" s="369"/>
      <c r="E394" s="369"/>
      <c r="F394" s="370"/>
      <c r="G394" s="9" t="s">
        <v>160</v>
      </c>
      <c r="H394" s="52" t="s">
        <v>338</v>
      </c>
      <c r="I394" s="90"/>
    </row>
    <row r="395" spans="1:9" ht="14.25" customHeight="1">
      <c r="A395" s="396"/>
      <c r="B395" s="396"/>
      <c r="C395" s="364"/>
      <c r="D395" s="365"/>
      <c r="E395" s="365"/>
      <c r="F395" s="366"/>
      <c r="G395" s="10" t="s">
        <v>161</v>
      </c>
      <c r="H395" s="55" t="s">
        <v>339</v>
      </c>
      <c r="I395" s="89"/>
    </row>
    <row r="396" spans="1:9" ht="18" customHeight="1">
      <c r="A396" s="396"/>
      <c r="B396" s="397"/>
      <c r="C396" s="449">
        <v>4430</v>
      </c>
      <c r="D396" s="450"/>
      <c r="E396" s="450"/>
      <c r="F396" s="451"/>
      <c r="G396" s="3" t="s">
        <v>162</v>
      </c>
      <c r="H396" s="6" t="s">
        <v>162</v>
      </c>
      <c r="I396" s="83">
        <v>5000</v>
      </c>
    </row>
    <row r="397" spans="1:9" ht="18" customHeight="1">
      <c r="A397" s="396"/>
      <c r="B397" s="215">
        <v>85215</v>
      </c>
      <c r="C397" s="443" t="s">
        <v>163</v>
      </c>
      <c r="D397" s="444"/>
      <c r="E397" s="444"/>
      <c r="F397" s="444"/>
      <c r="G397" s="444"/>
      <c r="H397" s="445"/>
      <c r="I397" s="196">
        <f>I398</f>
        <v>170000</v>
      </c>
    </row>
    <row r="398" spans="1:9" ht="18" customHeight="1">
      <c r="A398" s="396"/>
      <c r="B398" s="2"/>
      <c r="C398" s="449">
        <v>3110</v>
      </c>
      <c r="D398" s="450"/>
      <c r="E398" s="450"/>
      <c r="F398" s="451"/>
      <c r="G398" s="3" t="s">
        <v>164</v>
      </c>
      <c r="H398" s="6" t="s">
        <v>159</v>
      </c>
      <c r="I398" s="83">
        <v>170000</v>
      </c>
    </row>
    <row r="399" spans="1:9" ht="18" customHeight="1">
      <c r="A399" s="396"/>
      <c r="B399" s="215">
        <v>85219</v>
      </c>
      <c r="C399" s="443" t="s">
        <v>61</v>
      </c>
      <c r="D399" s="444"/>
      <c r="E399" s="444"/>
      <c r="F399" s="444"/>
      <c r="G399" s="444"/>
      <c r="H399" s="445"/>
      <c r="I399" s="196">
        <f>I400+I401+I402+I403+I404+I405+I406+I407+I408+I409+I410+I411+I412</f>
        <v>176000</v>
      </c>
    </row>
    <row r="400" spans="1:9" ht="18" customHeight="1">
      <c r="A400" s="396"/>
      <c r="B400" s="395"/>
      <c r="C400" s="449">
        <v>3020</v>
      </c>
      <c r="D400" s="450"/>
      <c r="E400" s="450"/>
      <c r="F400" s="451"/>
      <c r="G400" s="3" t="s">
        <v>165</v>
      </c>
      <c r="H400" s="6" t="s">
        <v>341</v>
      </c>
      <c r="I400" s="83">
        <v>5000</v>
      </c>
    </row>
    <row r="401" spans="1:9" ht="18" customHeight="1">
      <c r="A401" s="396"/>
      <c r="B401" s="396"/>
      <c r="C401" s="449">
        <v>4010</v>
      </c>
      <c r="D401" s="450"/>
      <c r="E401" s="450"/>
      <c r="F401" s="451"/>
      <c r="G401" s="3" t="s">
        <v>94</v>
      </c>
      <c r="H401" s="6" t="s">
        <v>340</v>
      </c>
      <c r="I401" s="83">
        <v>106000</v>
      </c>
    </row>
    <row r="402" spans="1:9" ht="18" customHeight="1">
      <c r="A402" s="396"/>
      <c r="B402" s="396"/>
      <c r="C402" s="449">
        <v>4040</v>
      </c>
      <c r="D402" s="450"/>
      <c r="E402" s="450"/>
      <c r="F402" s="451"/>
      <c r="G402" s="3" t="s">
        <v>95</v>
      </c>
      <c r="H402" s="6" t="s">
        <v>168</v>
      </c>
      <c r="I402" s="83">
        <v>11000</v>
      </c>
    </row>
    <row r="403" spans="1:9" ht="18" customHeight="1">
      <c r="A403" s="396"/>
      <c r="B403" s="396"/>
      <c r="C403" s="449">
        <v>4110</v>
      </c>
      <c r="D403" s="450"/>
      <c r="E403" s="450"/>
      <c r="F403" s="451"/>
      <c r="G403" s="3" t="s">
        <v>96</v>
      </c>
      <c r="H403" s="6" t="s">
        <v>96</v>
      </c>
      <c r="I403" s="83">
        <v>21000</v>
      </c>
    </row>
    <row r="404" spans="1:9" ht="18" customHeight="1">
      <c r="A404" s="396"/>
      <c r="B404" s="396"/>
      <c r="C404" s="449">
        <v>4120</v>
      </c>
      <c r="D404" s="450"/>
      <c r="E404" s="450"/>
      <c r="F404" s="451"/>
      <c r="G404" s="3" t="s">
        <v>106</v>
      </c>
      <c r="H404" s="6" t="s">
        <v>106</v>
      </c>
      <c r="I404" s="83">
        <v>3000</v>
      </c>
    </row>
    <row r="405" spans="1:9" ht="18" customHeight="1">
      <c r="A405" s="396"/>
      <c r="B405" s="396"/>
      <c r="C405" s="449">
        <v>4210</v>
      </c>
      <c r="D405" s="450"/>
      <c r="E405" s="450"/>
      <c r="F405" s="451"/>
      <c r="G405" s="3" t="s">
        <v>85</v>
      </c>
      <c r="H405" s="6" t="s">
        <v>85</v>
      </c>
      <c r="I405" s="83">
        <v>6000</v>
      </c>
    </row>
    <row r="406" spans="1:9" ht="18" customHeight="1">
      <c r="A406" s="396"/>
      <c r="B406" s="396"/>
      <c r="C406" s="449">
        <v>4270</v>
      </c>
      <c r="D406" s="450"/>
      <c r="E406" s="450"/>
      <c r="F406" s="451"/>
      <c r="G406" s="3" t="s">
        <v>88</v>
      </c>
      <c r="H406" s="6" t="s">
        <v>88</v>
      </c>
      <c r="I406" s="83">
        <v>1000</v>
      </c>
    </row>
    <row r="407" spans="1:9" ht="18" customHeight="1">
      <c r="A407" s="396"/>
      <c r="B407" s="396"/>
      <c r="C407" s="449">
        <v>4280</v>
      </c>
      <c r="D407" s="450"/>
      <c r="E407" s="450"/>
      <c r="F407" s="451"/>
      <c r="G407" s="3" t="s">
        <v>108</v>
      </c>
      <c r="H407" s="6" t="s">
        <v>108</v>
      </c>
      <c r="I407" s="83">
        <v>300</v>
      </c>
    </row>
    <row r="408" spans="1:9" ht="18" customHeight="1">
      <c r="A408" s="396"/>
      <c r="B408" s="396"/>
      <c r="C408" s="449">
        <v>4300</v>
      </c>
      <c r="D408" s="450"/>
      <c r="E408" s="450"/>
      <c r="F408" s="451"/>
      <c r="G408" s="3" t="s">
        <v>89</v>
      </c>
      <c r="H408" s="6" t="s">
        <v>89</v>
      </c>
      <c r="I408" s="83">
        <v>12700</v>
      </c>
    </row>
    <row r="409" spans="1:9" ht="18" customHeight="1">
      <c r="A409" s="396"/>
      <c r="B409" s="396"/>
      <c r="C409" s="22"/>
      <c r="D409" s="20">
        <v>4350</v>
      </c>
      <c r="E409" s="20"/>
      <c r="F409" s="23"/>
      <c r="G409" s="3"/>
      <c r="H409" s="6" t="s">
        <v>314</v>
      </c>
      <c r="I409" s="83">
        <v>2000</v>
      </c>
    </row>
    <row r="410" spans="1:9" ht="18" customHeight="1">
      <c r="A410" s="396"/>
      <c r="B410" s="396"/>
      <c r="C410" s="449">
        <v>4410</v>
      </c>
      <c r="D410" s="450"/>
      <c r="E410" s="450"/>
      <c r="F410" s="451"/>
      <c r="G410" s="3" t="s">
        <v>101</v>
      </c>
      <c r="H410" s="6" t="s">
        <v>101</v>
      </c>
      <c r="I410" s="83">
        <v>4000</v>
      </c>
    </row>
    <row r="411" spans="1:9" ht="18" customHeight="1">
      <c r="A411" s="396"/>
      <c r="B411" s="396"/>
      <c r="C411" s="449">
        <v>4430</v>
      </c>
      <c r="D411" s="450"/>
      <c r="E411" s="450"/>
      <c r="F411" s="451"/>
      <c r="G411" s="3" t="s">
        <v>111</v>
      </c>
      <c r="H411" s="6" t="s">
        <v>111</v>
      </c>
      <c r="I411" s="83">
        <v>1000</v>
      </c>
    </row>
    <row r="412" spans="1:9" ht="18" customHeight="1">
      <c r="A412" s="396"/>
      <c r="B412" s="397"/>
      <c r="C412" s="449">
        <v>4440</v>
      </c>
      <c r="D412" s="450"/>
      <c r="E412" s="450"/>
      <c r="F412" s="451"/>
      <c r="G412" s="3" t="s">
        <v>98</v>
      </c>
      <c r="H412" s="6" t="s">
        <v>98</v>
      </c>
      <c r="I412" s="83">
        <v>3000</v>
      </c>
    </row>
    <row r="413" spans="1:9" ht="18" customHeight="1">
      <c r="A413" s="396"/>
      <c r="B413" s="215">
        <v>85295</v>
      </c>
      <c r="C413" s="443" t="s">
        <v>154</v>
      </c>
      <c r="D413" s="444"/>
      <c r="E413" s="444"/>
      <c r="F413" s="444"/>
      <c r="G413" s="444"/>
      <c r="H413" s="445"/>
      <c r="I413" s="196">
        <f>I414+I415</f>
        <v>86000</v>
      </c>
    </row>
    <row r="414" spans="1:9" ht="20.25" customHeight="1">
      <c r="A414" s="396"/>
      <c r="B414" s="262"/>
      <c r="C414" s="446">
        <v>3110</v>
      </c>
      <c r="D414" s="447"/>
      <c r="E414" s="447"/>
      <c r="F414" s="448"/>
      <c r="G414" s="267" t="s">
        <v>166</v>
      </c>
      <c r="H414" s="34" t="s">
        <v>342</v>
      </c>
      <c r="I414" s="88">
        <v>80000</v>
      </c>
    </row>
    <row r="415" spans="1:9" ht="39" customHeight="1" thickBot="1">
      <c r="A415" s="25"/>
      <c r="B415" s="118"/>
      <c r="C415" s="104"/>
      <c r="D415" s="135">
        <v>4300</v>
      </c>
      <c r="E415" s="135"/>
      <c r="F415" s="135"/>
      <c r="G415" s="113"/>
      <c r="H415" s="124" t="s">
        <v>343</v>
      </c>
      <c r="I415" s="88">
        <v>6000</v>
      </c>
    </row>
    <row r="416" spans="1:9" ht="17.25" thickBot="1" thickTop="1">
      <c r="A416" s="177">
        <v>854</v>
      </c>
      <c r="B416" s="452" t="s">
        <v>193</v>
      </c>
      <c r="C416" s="453"/>
      <c r="D416" s="453"/>
      <c r="E416" s="453"/>
      <c r="F416" s="453"/>
      <c r="G416" s="453"/>
      <c r="H416" s="454"/>
      <c r="I416" s="226">
        <f>I417+I424</f>
        <v>393000</v>
      </c>
    </row>
    <row r="417" spans="1:9" ht="18" customHeight="1" thickTop="1">
      <c r="A417" s="371"/>
      <c r="B417" s="215">
        <v>85401</v>
      </c>
      <c r="C417" s="433" t="s">
        <v>167</v>
      </c>
      <c r="D417" s="434"/>
      <c r="E417" s="434"/>
      <c r="F417" s="434"/>
      <c r="G417" s="434"/>
      <c r="H417" s="435"/>
      <c r="I417" s="207">
        <f>I418+I419+I420+I421+I422+I423</f>
        <v>378000</v>
      </c>
    </row>
    <row r="418" spans="1:9" ht="18" customHeight="1">
      <c r="A418" s="396"/>
      <c r="B418" s="395"/>
      <c r="C418" s="449">
        <v>3020</v>
      </c>
      <c r="D418" s="450"/>
      <c r="E418" s="450"/>
      <c r="F418" s="451"/>
      <c r="G418" s="3" t="s">
        <v>104</v>
      </c>
      <c r="H418" s="6" t="s">
        <v>313</v>
      </c>
      <c r="I418" s="83">
        <v>23000</v>
      </c>
    </row>
    <row r="419" spans="1:9" ht="18" customHeight="1">
      <c r="A419" s="396"/>
      <c r="B419" s="396"/>
      <c r="C419" s="449">
        <v>4010</v>
      </c>
      <c r="D419" s="450"/>
      <c r="E419" s="450"/>
      <c r="F419" s="451"/>
      <c r="G419" s="3" t="s">
        <v>94</v>
      </c>
      <c r="H419" s="6" t="s">
        <v>94</v>
      </c>
      <c r="I419" s="83">
        <v>257000</v>
      </c>
    </row>
    <row r="420" spans="1:9" ht="18" customHeight="1">
      <c r="A420" s="396"/>
      <c r="B420" s="396"/>
      <c r="C420" s="449">
        <v>4040</v>
      </c>
      <c r="D420" s="450"/>
      <c r="E420" s="450"/>
      <c r="F420" s="451"/>
      <c r="G420" s="3" t="s">
        <v>168</v>
      </c>
      <c r="H420" s="6" t="s">
        <v>168</v>
      </c>
      <c r="I420" s="83">
        <v>19000</v>
      </c>
    </row>
    <row r="421" spans="1:9" ht="18" customHeight="1">
      <c r="A421" s="396"/>
      <c r="B421" s="396"/>
      <c r="C421" s="449">
        <v>4110</v>
      </c>
      <c r="D421" s="450"/>
      <c r="E421" s="450"/>
      <c r="F421" s="451"/>
      <c r="G421" s="3" t="s">
        <v>105</v>
      </c>
      <c r="H421" s="6" t="s">
        <v>96</v>
      </c>
      <c r="I421" s="83">
        <v>54000</v>
      </c>
    </row>
    <row r="422" spans="1:9" ht="18" customHeight="1">
      <c r="A422" s="396"/>
      <c r="B422" s="396"/>
      <c r="C422" s="449">
        <v>4120</v>
      </c>
      <c r="D422" s="450"/>
      <c r="E422" s="450"/>
      <c r="F422" s="451"/>
      <c r="G422" s="3" t="s">
        <v>106</v>
      </c>
      <c r="H422" s="6" t="s">
        <v>106</v>
      </c>
      <c r="I422" s="83">
        <v>7500</v>
      </c>
    </row>
    <row r="423" spans="1:9" ht="18" customHeight="1">
      <c r="A423" s="396"/>
      <c r="B423" s="397"/>
      <c r="C423" s="449">
        <v>4440</v>
      </c>
      <c r="D423" s="450"/>
      <c r="E423" s="450"/>
      <c r="F423" s="451"/>
      <c r="G423" s="3" t="s">
        <v>169</v>
      </c>
      <c r="H423" s="6" t="s">
        <v>169</v>
      </c>
      <c r="I423" s="83">
        <v>17500</v>
      </c>
    </row>
    <row r="424" spans="1:9" ht="18" customHeight="1">
      <c r="A424" s="396"/>
      <c r="B424" s="215">
        <v>85415</v>
      </c>
      <c r="C424" s="443" t="s">
        <v>170</v>
      </c>
      <c r="D424" s="444"/>
      <c r="E424" s="444"/>
      <c r="F424" s="444"/>
      <c r="G424" s="444"/>
      <c r="H424" s="445"/>
      <c r="I424" s="196">
        <f>I425+I426</f>
        <v>15000</v>
      </c>
    </row>
    <row r="425" spans="1:9" ht="18" customHeight="1">
      <c r="A425" s="396"/>
      <c r="B425" s="395"/>
      <c r="C425" s="449">
        <v>3240</v>
      </c>
      <c r="D425" s="450"/>
      <c r="E425" s="450"/>
      <c r="F425" s="451"/>
      <c r="G425" s="3" t="s">
        <v>171</v>
      </c>
      <c r="H425" s="6" t="s">
        <v>171</v>
      </c>
      <c r="I425" s="83">
        <v>14400</v>
      </c>
    </row>
    <row r="426" spans="1:9" ht="18" customHeight="1" thickBot="1">
      <c r="A426" s="363"/>
      <c r="B426" s="363"/>
      <c r="C426" s="376">
        <v>4300</v>
      </c>
      <c r="D426" s="377"/>
      <c r="E426" s="377"/>
      <c r="F426" s="378"/>
      <c r="G426" s="18" t="s">
        <v>172</v>
      </c>
      <c r="H426" s="33" t="s">
        <v>172</v>
      </c>
      <c r="I426" s="91">
        <v>600</v>
      </c>
    </row>
    <row r="427" spans="1:9" ht="17.25" thickBot="1" thickTop="1">
      <c r="A427" s="177">
        <v>900</v>
      </c>
      <c r="B427" s="452" t="s">
        <v>173</v>
      </c>
      <c r="C427" s="453"/>
      <c r="D427" s="453"/>
      <c r="E427" s="453"/>
      <c r="F427" s="453"/>
      <c r="G427" s="453"/>
      <c r="H427" s="453"/>
      <c r="I427" s="225">
        <f>I428+I433+I435+I439</f>
        <v>2763992</v>
      </c>
    </row>
    <row r="428" spans="1:9" ht="18" customHeight="1" thickTop="1">
      <c r="A428" s="396"/>
      <c r="B428" s="215">
        <v>90001</v>
      </c>
      <c r="C428" s="433" t="s">
        <v>174</v>
      </c>
      <c r="D428" s="434"/>
      <c r="E428" s="434"/>
      <c r="F428" s="434"/>
      <c r="G428" s="434"/>
      <c r="H428" s="435"/>
      <c r="I428" s="198">
        <f>I429+I430</f>
        <v>2479900</v>
      </c>
    </row>
    <row r="429" spans="1:10" ht="31.5">
      <c r="A429" s="396"/>
      <c r="B429" s="16"/>
      <c r="C429" s="258"/>
      <c r="D429" s="28">
        <v>6050</v>
      </c>
      <c r="E429" s="233"/>
      <c r="F429" s="234"/>
      <c r="G429" s="235"/>
      <c r="H429" s="109" t="s">
        <v>358</v>
      </c>
      <c r="I429" s="88">
        <v>38000</v>
      </c>
      <c r="J429" s="108"/>
    </row>
    <row r="430" spans="1:9" ht="50.25" customHeight="1">
      <c r="A430" s="396"/>
      <c r="B430" s="25"/>
      <c r="C430" s="449" t="s">
        <v>75</v>
      </c>
      <c r="D430" s="450"/>
      <c r="E430" s="450"/>
      <c r="F430" s="451"/>
      <c r="G430" s="105" t="s">
        <v>175</v>
      </c>
      <c r="H430" s="232" t="s">
        <v>372</v>
      </c>
      <c r="I430" s="84">
        <f>I431+I432</f>
        <v>2441900</v>
      </c>
    </row>
    <row r="431" spans="1:9" ht="65.25" customHeight="1">
      <c r="A431" s="396"/>
      <c r="B431" s="25"/>
      <c r="C431" s="104"/>
      <c r="D431" s="256">
        <v>6058</v>
      </c>
      <c r="E431" s="256"/>
      <c r="F431" s="256"/>
      <c r="G431" s="257"/>
      <c r="H431" s="257" t="s">
        <v>344</v>
      </c>
      <c r="I431" s="89">
        <v>1807300</v>
      </c>
    </row>
    <row r="432" spans="1:9" ht="22.5" customHeight="1">
      <c r="A432" s="396"/>
      <c r="B432" s="25"/>
      <c r="C432" s="28"/>
      <c r="D432" s="41">
        <v>6059</v>
      </c>
      <c r="E432" s="41"/>
      <c r="F432" s="41"/>
      <c r="G432" s="105"/>
      <c r="H432" s="105" t="s">
        <v>371</v>
      </c>
      <c r="I432" s="83">
        <v>634600</v>
      </c>
    </row>
    <row r="433" spans="1:9" ht="15.75">
      <c r="A433" s="396"/>
      <c r="B433" s="195">
        <v>90002</v>
      </c>
      <c r="C433" s="334"/>
      <c r="D433" s="444" t="s">
        <v>359</v>
      </c>
      <c r="E433" s="444"/>
      <c r="F433" s="444"/>
      <c r="G433" s="444"/>
      <c r="H433" s="445"/>
      <c r="I433" s="196">
        <f>I434</f>
        <v>18000</v>
      </c>
    </row>
    <row r="434" spans="1:9" ht="24" customHeight="1">
      <c r="A434" s="396"/>
      <c r="B434" s="25"/>
      <c r="C434" s="28"/>
      <c r="D434" s="41">
        <v>4300</v>
      </c>
      <c r="E434" s="20"/>
      <c r="F434" s="20"/>
      <c r="G434" s="348"/>
      <c r="H434" s="255" t="s">
        <v>78</v>
      </c>
      <c r="I434" s="83">
        <v>18000</v>
      </c>
    </row>
    <row r="435" spans="1:9" ht="64.5" customHeight="1">
      <c r="A435" s="396"/>
      <c r="B435" s="195">
        <v>90004</v>
      </c>
      <c r="C435" s="334"/>
      <c r="D435" s="444" t="s">
        <v>360</v>
      </c>
      <c r="E435" s="444"/>
      <c r="F435" s="444"/>
      <c r="G435" s="444"/>
      <c r="H435" s="445"/>
      <c r="I435" s="196">
        <f>I436+I437+I438</f>
        <v>66092</v>
      </c>
    </row>
    <row r="436" spans="1:9" ht="24" customHeight="1">
      <c r="A436" s="396"/>
      <c r="B436" s="25"/>
      <c r="C436" s="28"/>
      <c r="D436" s="41">
        <v>4210</v>
      </c>
      <c r="E436" s="20"/>
      <c r="F436" s="20"/>
      <c r="G436" s="348"/>
      <c r="H436" s="255" t="s">
        <v>77</v>
      </c>
      <c r="I436" s="83">
        <v>35092</v>
      </c>
    </row>
    <row r="437" spans="1:9" ht="24" customHeight="1">
      <c r="A437" s="396"/>
      <c r="B437" s="25"/>
      <c r="C437" s="28"/>
      <c r="D437" s="41">
        <v>4300</v>
      </c>
      <c r="E437" s="20"/>
      <c r="F437" s="20"/>
      <c r="G437" s="348"/>
      <c r="H437" s="255" t="s">
        <v>78</v>
      </c>
      <c r="I437" s="83">
        <v>15000</v>
      </c>
    </row>
    <row r="438" spans="1:9" ht="46.5" customHeight="1">
      <c r="A438" s="396"/>
      <c r="B438" s="25"/>
      <c r="C438" s="28"/>
      <c r="D438" s="41">
        <v>6050</v>
      </c>
      <c r="E438" s="20"/>
      <c r="F438" s="20"/>
      <c r="G438" s="348"/>
      <c r="H438" s="255" t="s">
        <v>354</v>
      </c>
      <c r="I438" s="83">
        <v>16000</v>
      </c>
    </row>
    <row r="439" spans="1:9" ht="18" customHeight="1">
      <c r="A439" s="396"/>
      <c r="B439" s="195">
        <v>90015</v>
      </c>
      <c r="C439" s="443" t="s">
        <v>69</v>
      </c>
      <c r="D439" s="444"/>
      <c r="E439" s="444"/>
      <c r="F439" s="444"/>
      <c r="G439" s="444"/>
      <c r="H439" s="445"/>
      <c r="I439" s="216">
        <f>I440+I441+I442</f>
        <v>200000</v>
      </c>
    </row>
    <row r="440" spans="1:9" ht="18" customHeight="1">
      <c r="A440" s="396"/>
      <c r="B440" s="396"/>
      <c r="C440" s="365">
        <v>4260</v>
      </c>
      <c r="D440" s="365"/>
      <c r="E440" s="365"/>
      <c r="F440" s="366"/>
      <c r="G440" s="3" t="s">
        <v>91</v>
      </c>
      <c r="H440" s="247" t="s">
        <v>91</v>
      </c>
      <c r="I440" s="87">
        <v>150000</v>
      </c>
    </row>
    <row r="441" spans="1:9" ht="18" customHeight="1">
      <c r="A441" s="396"/>
      <c r="B441" s="396"/>
      <c r="C441" s="450">
        <v>4270</v>
      </c>
      <c r="D441" s="450"/>
      <c r="E441" s="450"/>
      <c r="F441" s="451"/>
      <c r="G441" s="3" t="s">
        <v>88</v>
      </c>
      <c r="H441" s="109" t="s">
        <v>88</v>
      </c>
      <c r="I441" s="83">
        <v>20000</v>
      </c>
    </row>
    <row r="442" spans="1:9" ht="18" customHeight="1" thickBot="1">
      <c r="A442" s="396"/>
      <c r="B442" s="396"/>
      <c r="C442" s="447">
        <v>4300</v>
      </c>
      <c r="D442" s="447"/>
      <c r="E442" s="447"/>
      <c r="F442" s="448"/>
      <c r="G442" s="11" t="s">
        <v>89</v>
      </c>
      <c r="H442" s="124" t="s">
        <v>89</v>
      </c>
      <c r="I442" s="88">
        <v>30000</v>
      </c>
    </row>
    <row r="443" spans="1:9" ht="17.25" thickBot="1" thickTop="1">
      <c r="A443" s="350">
        <v>921</v>
      </c>
      <c r="B443" s="392" t="s">
        <v>70</v>
      </c>
      <c r="C443" s="393"/>
      <c r="D443" s="393"/>
      <c r="E443" s="393"/>
      <c r="F443" s="393"/>
      <c r="G443" s="393"/>
      <c r="H443" s="394"/>
      <c r="I443" s="261">
        <f>I444+I449+I463</f>
        <v>189000</v>
      </c>
    </row>
    <row r="444" spans="1:9" ht="18" customHeight="1" thickTop="1">
      <c r="A444" s="396"/>
      <c r="B444" s="215">
        <v>92109</v>
      </c>
      <c r="C444" s="433" t="s">
        <v>71</v>
      </c>
      <c r="D444" s="434"/>
      <c r="E444" s="434"/>
      <c r="F444" s="434"/>
      <c r="G444" s="434"/>
      <c r="H444" s="435"/>
      <c r="I444" s="198">
        <f>I445+I446+I447+I448</f>
        <v>26000</v>
      </c>
    </row>
    <row r="445" spans="1:9" ht="18" customHeight="1">
      <c r="A445" s="396"/>
      <c r="B445" s="395"/>
      <c r="C445" s="449">
        <v>4210</v>
      </c>
      <c r="D445" s="450"/>
      <c r="E445" s="450"/>
      <c r="F445" s="451"/>
      <c r="G445" s="3" t="s">
        <v>85</v>
      </c>
      <c r="H445" s="6" t="s">
        <v>85</v>
      </c>
      <c r="I445" s="83">
        <v>5000</v>
      </c>
    </row>
    <row r="446" spans="1:9" ht="18" customHeight="1">
      <c r="A446" s="396"/>
      <c r="B446" s="396"/>
      <c r="C446" s="449">
        <v>4270</v>
      </c>
      <c r="D446" s="450"/>
      <c r="E446" s="450"/>
      <c r="F446" s="451"/>
      <c r="G446" s="3" t="s">
        <v>130</v>
      </c>
      <c r="H446" s="6" t="s">
        <v>130</v>
      </c>
      <c r="I446" s="83">
        <v>5000</v>
      </c>
    </row>
    <row r="447" spans="1:9" ht="18" customHeight="1">
      <c r="A447" s="396"/>
      <c r="B447" s="396"/>
      <c r="C447" s="449">
        <v>4300</v>
      </c>
      <c r="D447" s="450"/>
      <c r="E447" s="450"/>
      <c r="F447" s="451"/>
      <c r="G447" s="3" t="s">
        <v>89</v>
      </c>
      <c r="H447" s="6" t="s">
        <v>89</v>
      </c>
      <c r="I447" s="83">
        <v>10000</v>
      </c>
    </row>
    <row r="448" spans="1:9" ht="36" customHeight="1">
      <c r="A448" s="396"/>
      <c r="B448" s="397"/>
      <c r="C448" s="22"/>
      <c r="D448" s="41">
        <v>6050</v>
      </c>
      <c r="E448" s="20"/>
      <c r="F448" s="20"/>
      <c r="G448" s="349"/>
      <c r="H448" s="40" t="s">
        <v>345</v>
      </c>
      <c r="I448" s="83">
        <v>6000</v>
      </c>
    </row>
    <row r="449" spans="1:9" ht="18" customHeight="1">
      <c r="A449" s="396"/>
      <c r="B449" s="201">
        <v>92116</v>
      </c>
      <c r="C449" s="443" t="s">
        <v>176</v>
      </c>
      <c r="D449" s="444"/>
      <c r="E449" s="444"/>
      <c r="F449" s="444"/>
      <c r="G449" s="444"/>
      <c r="H449" s="445"/>
      <c r="I449" s="196">
        <f>I450+I451+I452+I453+I454+I455+I456+I457+I458+I459+I460+I461+I462</f>
        <v>145000</v>
      </c>
    </row>
    <row r="450" spans="1:9" ht="18" customHeight="1">
      <c r="A450" s="396"/>
      <c r="B450" s="395"/>
      <c r="C450" s="449">
        <v>4010</v>
      </c>
      <c r="D450" s="450"/>
      <c r="E450" s="450"/>
      <c r="F450" s="451"/>
      <c r="G450" s="3" t="s">
        <v>177</v>
      </c>
      <c r="H450" s="6" t="s">
        <v>346</v>
      </c>
      <c r="I450" s="83">
        <v>84000</v>
      </c>
    </row>
    <row r="451" spans="1:9" ht="18" customHeight="1">
      <c r="A451" s="396"/>
      <c r="B451" s="396"/>
      <c r="C451" s="449">
        <v>4040</v>
      </c>
      <c r="D451" s="450"/>
      <c r="E451" s="450"/>
      <c r="F451" s="451"/>
      <c r="G451" s="3" t="s">
        <v>95</v>
      </c>
      <c r="H451" s="6" t="s">
        <v>168</v>
      </c>
      <c r="I451" s="83">
        <v>6000</v>
      </c>
    </row>
    <row r="452" spans="1:9" ht="18" customHeight="1">
      <c r="A452" s="396"/>
      <c r="B452" s="396"/>
      <c r="C452" s="449">
        <v>4110</v>
      </c>
      <c r="D452" s="450"/>
      <c r="E452" s="450"/>
      <c r="F452" s="451"/>
      <c r="G452" s="3" t="s">
        <v>96</v>
      </c>
      <c r="H452" s="6" t="s">
        <v>96</v>
      </c>
      <c r="I452" s="83">
        <v>13800</v>
      </c>
    </row>
    <row r="453" spans="1:9" ht="18" customHeight="1">
      <c r="A453" s="396"/>
      <c r="B453" s="396"/>
      <c r="C453" s="449">
        <v>4120</v>
      </c>
      <c r="D453" s="450"/>
      <c r="E453" s="450"/>
      <c r="F453" s="451"/>
      <c r="G453" s="3" t="s">
        <v>106</v>
      </c>
      <c r="H453" s="6" t="s">
        <v>106</v>
      </c>
      <c r="I453" s="83">
        <v>2000</v>
      </c>
    </row>
    <row r="454" spans="1:9" ht="18" customHeight="1">
      <c r="A454" s="396"/>
      <c r="B454" s="396"/>
      <c r="C454" s="449">
        <v>4210</v>
      </c>
      <c r="D454" s="450"/>
      <c r="E454" s="450"/>
      <c r="F454" s="451"/>
      <c r="G454" s="3" t="s">
        <v>85</v>
      </c>
      <c r="H454" s="6" t="s">
        <v>85</v>
      </c>
      <c r="I454" s="83">
        <v>8000</v>
      </c>
    </row>
    <row r="455" spans="1:9" ht="18" customHeight="1">
      <c r="A455" s="396"/>
      <c r="B455" s="396"/>
      <c r="C455" s="449">
        <v>4240</v>
      </c>
      <c r="D455" s="450"/>
      <c r="E455" s="450"/>
      <c r="F455" s="451"/>
      <c r="G455" s="3" t="s">
        <v>178</v>
      </c>
      <c r="H455" s="6" t="s">
        <v>178</v>
      </c>
      <c r="I455" s="83">
        <v>6000</v>
      </c>
    </row>
    <row r="456" spans="1:9" ht="18" customHeight="1">
      <c r="A456" s="396"/>
      <c r="B456" s="396"/>
      <c r="C456" s="449">
        <v>4260</v>
      </c>
      <c r="D456" s="450"/>
      <c r="E456" s="450"/>
      <c r="F456" s="451"/>
      <c r="G456" s="3" t="s">
        <v>91</v>
      </c>
      <c r="H456" s="6" t="s">
        <v>91</v>
      </c>
      <c r="I456" s="83">
        <v>4000</v>
      </c>
    </row>
    <row r="457" spans="1:9" ht="18" customHeight="1">
      <c r="A457" s="396"/>
      <c r="B457" s="396"/>
      <c r="C457" s="449">
        <v>4280</v>
      </c>
      <c r="D457" s="450"/>
      <c r="E457" s="450"/>
      <c r="F457" s="451"/>
      <c r="G457" s="3" t="s">
        <v>108</v>
      </c>
      <c r="H457" s="6" t="s">
        <v>108</v>
      </c>
      <c r="I457" s="83">
        <v>300</v>
      </c>
    </row>
    <row r="458" spans="1:9" ht="18" customHeight="1">
      <c r="A458" s="396"/>
      <c r="B458" s="396"/>
      <c r="C458" s="449">
        <v>4300</v>
      </c>
      <c r="D458" s="450"/>
      <c r="E458" s="450"/>
      <c r="F458" s="451"/>
      <c r="G458" s="3" t="s">
        <v>89</v>
      </c>
      <c r="H458" s="6" t="s">
        <v>89</v>
      </c>
      <c r="I458" s="83">
        <v>8600</v>
      </c>
    </row>
    <row r="459" spans="1:9" ht="18" customHeight="1">
      <c r="A459" s="396"/>
      <c r="B459" s="396"/>
      <c r="C459" s="22"/>
      <c r="D459" s="20">
        <v>4350</v>
      </c>
      <c r="E459" s="20"/>
      <c r="F459" s="23"/>
      <c r="G459" s="3"/>
      <c r="H459" s="6" t="s">
        <v>314</v>
      </c>
      <c r="I459" s="83">
        <v>8000</v>
      </c>
    </row>
    <row r="460" spans="1:9" ht="18" customHeight="1">
      <c r="A460" s="396"/>
      <c r="B460" s="396"/>
      <c r="C460" s="449">
        <v>4410</v>
      </c>
      <c r="D460" s="450"/>
      <c r="E460" s="450"/>
      <c r="F460" s="451"/>
      <c r="G460" s="3" t="s">
        <v>101</v>
      </c>
      <c r="H460" s="6" t="s">
        <v>101</v>
      </c>
      <c r="I460" s="83">
        <v>300</v>
      </c>
    </row>
    <row r="461" spans="1:9" ht="18" customHeight="1">
      <c r="A461" s="396"/>
      <c r="B461" s="396"/>
      <c r="C461" s="449">
        <v>4430</v>
      </c>
      <c r="D461" s="450"/>
      <c r="E461" s="450"/>
      <c r="F461" s="451"/>
      <c r="G461" s="3" t="s">
        <v>111</v>
      </c>
      <c r="H461" s="6" t="s">
        <v>111</v>
      </c>
      <c r="I461" s="83">
        <v>1000</v>
      </c>
    </row>
    <row r="462" spans="1:9" ht="18" customHeight="1">
      <c r="A462" s="396"/>
      <c r="B462" s="396"/>
      <c r="C462" s="449">
        <v>4440</v>
      </c>
      <c r="D462" s="450"/>
      <c r="E462" s="450"/>
      <c r="F462" s="451"/>
      <c r="G462" s="3" t="s">
        <v>98</v>
      </c>
      <c r="H462" s="6" t="s">
        <v>98</v>
      </c>
      <c r="I462" s="83">
        <v>3000</v>
      </c>
    </row>
    <row r="463" spans="1:9" ht="18" customHeight="1">
      <c r="A463" s="396"/>
      <c r="B463" s="195">
        <v>92195</v>
      </c>
      <c r="C463" s="443" t="s">
        <v>375</v>
      </c>
      <c r="D463" s="444"/>
      <c r="E463" s="444"/>
      <c r="F463" s="444"/>
      <c r="G463" s="444"/>
      <c r="H463" s="445"/>
      <c r="I463" s="196">
        <f>I464+I465+I466</f>
        <v>18000</v>
      </c>
    </row>
    <row r="464" spans="1:9" ht="21.75" customHeight="1">
      <c r="A464" s="396"/>
      <c r="B464" s="395"/>
      <c r="C464" s="449">
        <v>4210</v>
      </c>
      <c r="D464" s="450"/>
      <c r="E464" s="450"/>
      <c r="F464" s="451"/>
      <c r="G464" s="3" t="s">
        <v>179</v>
      </c>
      <c r="H464" s="6" t="s">
        <v>85</v>
      </c>
      <c r="I464" s="83">
        <v>4000</v>
      </c>
    </row>
    <row r="465" spans="1:9" ht="21.75" customHeight="1">
      <c r="A465" s="396"/>
      <c r="B465" s="396"/>
      <c r="C465" s="27"/>
      <c r="D465" s="28">
        <v>4170</v>
      </c>
      <c r="E465" s="28"/>
      <c r="F465" s="29"/>
      <c r="G465" s="3"/>
      <c r="H465" s="34" t="s">
        <v>308</v>
      </c>
      <c r="I465" s="88">
        <v>4000</v>
      </c>
    </row>
    <row r="466" spans="1:9" ht="18" customHeight="1" thickBot="1">
      <c r="A466" s="363"/>
      <c r="B466" s="363"/>
      <c r="C466" s="376">
        <v>4300</v>
      </c>
      <c r="D466" s="377"/>
      <c r="E466" s="377"/>
      <c r="F466" s="378"/>
      <c r="G466" s="3" t="s">
        <v>89</v>
      </c>
      <c r="H466" s="33" t="s">
        <v>89</v>
      </c>
      <c r="I466" s="91">
        <v>10000</v>
      </c>
    </row>
    <row r="467" spans="1:9" s="94" customFormat="1" ht="17.25" thickBot="1" thickTop="1">
      <c r="A467" s="177">
        <v>926</v>
      </c>
      <c r="B467" s="379" t="s">
        <v>72</v>
      </c>
      <c r="C467" s="380"/>
      <c r="D467" s="380"/>
      <c r="E467" s="380"/>
      <c r="F467" s="380"/>
      <c r="G467" s="380"/>
      <c r="H467" s="380"/>
      <c r="I467" s="175">
        <f>I468</f>
        <v>30000</v>
      </c>
    </row>
    <row r="468" spans="1:9" ht="32.25" customHeight="1" thickTop="1">
      <c r="A468" s="396"/>
      <c r="B468" s="217">
        <v>92695</v>
      </c>
      <c r="C468" s="433" t="s">
        <v>347</v>
      </c>
      <c r="D468" s="434"/>
      <c r="E468" s="434"/>
      <c r="F468" s="434"/>
      <c r="G468" s="434"/>
      <c r="H468" s="435"/>
      <c r="I468" s="207">
        <f>I469+I470+I471+I472</f>
        <v>30000</v>
      </c>
    </row>
    <row r="469" spans="1:9" ht="21.75" customHeight="1">
      <c r="A469" s="396"/>
      <c r="B469" s="395"/>
      <c r="C469" s="364">
        <v>4210</v>
      </c>
      <c r="D469" s="365"/>
      <c r="E469" s="365"/>
      <c r="F469" s="366"/>
      <c r="G469" s="3" t="s">
        <v>180</v>
      </c>
      <c r="H469" s="46" t="s">
        <v>77</v>
      </c>
      <c r="I469" s="89">
        <v>13000</v>
      </c>
    </row>
    <row r="470" spans="1:9" ht="18" customHeight="1">
      <c r="A470" s="396"/>
      <c r="B470" s="396"/>
      <c r="C470" s="449">
        <v>4300</v>
      </c>
      <c r="D470" s="450"/>
      <c r="E470" s="450"/>
      <c r="F470" s="451"/>
      <c r="G470" s="3" t="s">
        <v>181</v>
      </c>
      <c r="H470" s="6" t="s">
        <v>78</v>
      </c>
      <c r="I470" s="83">
        <v>10000</v>
      </c>
    </row>
    <row r="471" spans="1:9" ht="18" customHeight="1">
      <c r="A471" s="396"/>
      <c r="B471" s="396"/>
      <c r="C471" s="449">
        <v>4410</v>
      </c>
      <c r="D471" s="450"/>
      <c r="E471" s="450"/>
      <c r="F471" s="451"/>
      <c r="G471" s="3" t="s">
        <v>101</v>
      </c>
      <c r="H471" s="6" t="s">
        <v>101</v>
      </c>
      <c r="I471" s="83">
        <v>4000</v>
      </c>
    </row>
    <row r="472" spans="1:9" ht="18" customHeight="1" thickBot="1">
      <c r="A472" s="397"/>
      <c r="B472" s="363"/>
      <c r="C472" s="368">
        <v>4430</v>
      </c>
      <c r="D472" s="369"/>
      <c r="E472" s="369"/>
      <c r="F472" s="370"/>
      <c r="G472" s="11" t="s">
        <v>111</v>
      </c>
      <c r="H472" s="51" t="s">
        <v>111</v>
      </c>
      <c r="I472" s="90">
        <v>3000</v>
      </c>
    </row>
    <row r="473" spans="1:10" ht="20.25" thickBot="1" thickTop="1">
      <c r="A473" s="259"/>
      <c r="B473" s="367" t="s">
        <v>73</v>
      </c>
      <c r="C473" s="367"/>
      <c r="D473" s="367"/>
      <c r="E473" s="367"/>
      <c r="F473" s="367"/>
      <c r="G473" s="367"/>
      <c r="H473" s="367"/>
      <c r="I473" s="166">
        <f>I467+I443+I427+I416+I378+I365+I280+I277+I274+I267+I252+I246+I195+I187+I175+I171+I161+I133</f>
        <v>25291390</v>
      </c>
      <c r="J473" s="112"/>
    </row>
    <row r="474" spans="1:9" ht="13.5" thickTop="1">
      <c r="A474" s="361" t="s">
        <v>75</v>
      </c>
      <c r="B474" s="362"/>
      <c r="C474" s="362"/>
      <c r="D474" s="362"/>
      <c r="E474" s="362"/>
      <c r="F474" s="362"/>
      <c r="G474" s="362"/>
      <c r="H474" s="362"/>
      <c r="I474" s="362"/>
    </row>
    <row r="475" spans="1:9" ht="12.75">
      <c r="A475" s="361" t="s">
        <v>75</v>
      </c>
      <c r="B475" s="362"/>
      <c r="C475" s="362"/>
      <c r="D475" s="362"/>
      <c r="E475" s="362"/>
      <c r="F475" s="362"/>
      <c r="G475" s="362"/>
      <c r="H475" s="362"/>
      <c r="I475" s="362"/>
    </row>
    <row r="476" spans="1:9" ht="12.75">
      <c r="A476" s="361" t="s">
        <v>75</v>
      </c>
      <c r="B476" s="361"/>
      <c r="C476" s="361"/>
      <c r="D476" s="361"/>
      <c r="E476" s="361"/>
      <c r="F476" s="361"/>
      <c r="G476" s="361"/>
      <c r="H476" s="361"/>
      <c r="I476" s="361"/>
    </row>
    <row r="477" spans="1:9" ht="12.75">
      <c r="A477" s="361" t="s">
        <v>75</v>
      </c>
      <c r="B477" s="361"/>
      <c r="C477" s="361"/>
      <c r="D477" s="361"/>
      <c r="E477" s="361"/>
      <c r="F477" s="361"/>
      <c r="G477" s="361"/>
      <c r="H477" s="361"/>
      <c r="I477" s="361"/>
    </row>
    <row r="478" spans="1:9" ht="12.75">
      <c r="A478" s="361" t="s">
        <v>75</v>
      </c>
      <c r="B478" s="362"/>
      <c r="C478" s="362"/>
      <c r="D478" s="362"/>
      <c r="E478" s="362"/>
      <c r="F478" s="362"/>
      <c r="G478" s="362"/>
      <c r="H478" s="362"/>
      <c r="I478" s="362"/>
    </row>
    <row r="479" spans="1:9" ht="15.75">
      <c r="A479" s="381" t="s">
        <v>75</v>
      </c>
      <c r="B479" s="381"/>
      <c r="C479" s="381"/>
      <c r="D479" s="381"/>
      <c r="E479" s="381"/>
      <c r="F479" s="381"/>
      <c r="G479" s="381"/>
      <c r="H479" s="381"/>
      <c r="I479" s="381"/>
    </row>
    <row r="480" spans="1:9" ht="15.75">
      <c r="A480" s="381" t="s">
        <v>75</v>
      </c>
      <c r="B480" s="381"/>
      <c r="C480" s="381"/>
      <c r="D480" s="381"/>
      <c r="E480" s="381"/>
      <c r="F480" s="381"/>
      <c r="G480" s="381"/>
      <c r="H480" s="381"/>
      <c r="I480" s="381"/>
    </row>
    <row r="481" spans="1:9" ht="15.75">
      <c r="A481" s="145"/>
      <c r="B481" s="145"/>
      <c r="C481" s="156"/>
      <c r="D481" s="157"/>
      <c r="E481" s="156"/>
      <c r="F481" s="156"/>
      <c r="G481" s="156"/>
      <c r="H481" s="158" t="s">
        <v>75</v>
      </c>
      <c r="I481" s="147"/>
    </row>
    <row r="482" spans="1:9" ht="15.75">
      <c r="A482" s="145"/>
      <c r="B482" s="145"/>
      <c r="C482" s="156"/>
      <c r="D482" s="157"/>
      <c r="E482" s="156"/>
      <c r="F482" s="156"/>
      <c r="G482" s="156"/>
      <c r="H482" s="158" t="s">
        <v>75</v>
      </c>
      <c r="I482" s="147"/>
    </row>
    <row r="483" spans="1:9" ht="15.75">
      <c r="A483" s="145"/>
      <c r="B483" s="145"/>
      <c r="C483" s="156"/>
      <c r="D483" s="157"/>
      <c r="E483" s="156"/>
      <c r="F483" s="156"/>
      <c r="G483" s="156"/>
      <c r="H483" s="156"/>
      <c r="I483" s="147"/>
    </row>
    <row r="484" spans="1:9" ht="15.75">
      <c r="A484" s="145"/>
      <c r="B484" s="145"/>
      <c r="C484" s="156"/>
      <c r="D484" s="157"/>
      <c r="E484" s="156"/>
      <c r="F484" s="156"/>
      <c r="G484" s="156"/>
      <c r="H484" s="156"/>
      <c r="I484" s="147"/>
    </row>
    <row r="485" spans="1:9" ht="15.75">
      <c r="A485" s="145" t="s">
        <v>75</v>
      </c>
      <c r="B485" s="145" t="s">
        <v>75</v>
      </c>
      <c r="C485" s="156"/>
      <c r="D485" s="157"/>
      <c r="E485" s="156"/>
      <c r="F485" s="156"/>
      <c r="G485" s="156"/>
      <c r="H485" s="156"/>
      <c r="I485" s="147"/>
    </row>
    <row r="486" spans="1:9" ht="15.75">
      <c r="A486" s="145"/>
      <c r="B486" s="145"/>
      <c r="C486" s="156"/>
      <c r="D486" s="157"/>
      <c r="E486" s="156"/>
      <c r="F486" s="156"/>
      <c r="G486" s="156"/>
      <c r="H486" s="156"/>
      <c r="I486" s="147"/>
    </row>
    <row r="487" spans="1:9" ht="15.75">
      <c r="A487" s="145"/>
      <c r="B487" s="145"/>
      <c r="C487" s="156"/>
      <c r="D487" s="157"/>
      <c r="E487" s="156"/>
      <c r="F487" s="156"/>
      <c r="G487" s="156"/>
      <c r="H487" s="156"/>
      <c r="I487" s="147"/>
    </row>
    <row r="488" spans="1:9" ht="15.75">
      <c r="A488" s="145"/>
      <c r="B488" s="145"/>
      <c r="C488" s="156"/>
      <c r="D488" s="157"/>
      <c r="E488" s="156"/>
      <c r="F488" s="156"/>
      <c r="G488" s="156"/>
      <c r="H488" s="156"/>
      <c r="I488" s="147"/>
    </row>
    <row r="489" spans="1:9" ht="15.75">
      <c r="A489" s="145"/>
      <c r="B489" s="145"/>
      <c r="C489" s="156"/>
      <c r="D489" s="157"/>
      <c r="E489" s="156"/>
      <c r="F489" s="156"/>
      <c r="G489" s="156"/>
      <c r="H489" s="156"/>
      <c r="I489" s="147"/>
    </row>
    <row r="490" spans="1:9" ht="15.75">
      <c r="A490" s="145"/>
      <c r="B490" s="145"/>
      <c r="C490" s="156"/>
      <c r="D490" s="157"/>
      <c r="E490" s="156"/>
      <c r="F490" s="156"/>
      <c r="G490" s="156"/>
      <c r="H490" s="156"/>
      <c r="I490" s="147"/>
    </row>
    <row r="491" spans="1:9" ht="15.75">
      <c r="A491" s="145"/>
      <c r="B491" s="145"/>
      <c r="C491" s="156"/>
      <c r="D491" s="157"/>
      <c r="E491" s="156"/>
      <c r="F491" s="156"/>
      <c r="G491" s="156"/>
      <c r="H491" s="156"/>
      <c r="I491" s="147"/>
    </row>
    <row r="492" spans="1:9" ht="15.75">
      <c r="A492" s="145"/>
      <c r="B492" s="145"/>
      <c r="C492" s="156"/>
      <c r="D492" s="157"/>
      <c r="E492" s="156"/>
      <c r="F492" s="156"/>
      <c r="G492" s="156"/>
      <c r="H492" s="156"/>
      <c r="I492" s="147"/>
    </row>
    <row r="493" spans="1:9" ht="15.75">
      <c r="A493" s="145"/>
      <c r="B493" s="145"/>
      <c r="C493" s="156"/>
      <c r="D493" s="157"/>
      <c r="E493" s="156"/>
      <c r="F493" s="156"/>
      <c r="G493" s="156"/>
      <c r="H493" s="156"/>
      <c r="I493" s="147"/>
    </row>
    <row r="494" spans="1:9" ht="15.75">
      <c r="A494" s="145"/>
      <c r="B494" s="145"/>
      <c r="C494" s="156"/>
      <c r="D494" s="157"/>
      <c r="E494" s="156"/>
      <c r="F494" s="156"/>
      <c r="G494" s="156"/>
      <c r="H494" s="156"/>
      <c r="I494" s="147"/>
    </row>
    <row r="495" spans="1:9" ht="15.75">
      <c r="A495" s="145"/>
      <c r="B495" s="145"/>
      <c r="C495" s="156"/>
      <c r="D495" s="157"/>
      <c r="E495" s="156"/>
      <c r="F495" s="156"/>
      <c r="G495" s="156"/>
      <c r="H495" s="156"/>
      <c r="I495" s="147"/>
    </row>
    <row r="496" spans="1:9" ht="15.75">
      <c r="A496" s="145"/>
      <c r="B496" s="145"/>
      <c r="C496" s="156"/>
      <c r="D496" s="157"/>
      <c r="E496" s="156"/>
      <c r="F496" s="156"/>
      <c r="G496" s="156"/>
      <c r="H496" s="156"/>
      <c r="I496" s="147"/>
    </row>
    <row r="497" spans="1:9" ht="15.75">
      <c r="A497" s="145"/>
      <c r="B497" s="145"/>
      <c r="C497" s="156"/>
      <c r="D497" s="157"/>
      <c r="E497" s="156"/>
      <c r="F497" s="156"/>
      <c r="G497" s="156"/>
      <c r="H497" s="156"/>
      <c r="I497" s="147"/>
    </row>
    <row r="498" spans="1:9" ht="15.75">
      <c r="A498" s="145"/>
      <c r="B498" s="145"/>
      <c r="C498" s="156"/>
      <c r="D498" s="157"/>
      <c r="E498" s="156"/>
      <c r="F498" s="156"/>
      <c r="G498" s="156"/>
      <c r="H498" s="156"/>
      <c r="I498" s="147"/>
    </row>
    <row r="499" spans="1:9" ht="15.75">
      <c r="A499" s="145"/>
      <c r="B499" s="145"/>
      <c r="C499" s="156"/>
      <c r="D499" s="157"/>
      <c r="E499" s="156"/>
      <c r="F499" s="156"/>
      <c r="G499" s="156"/>
      <c r="H499" s="156"/>
      <c r="I499" s="147"/>
    </row>
    <row r="500" spans="1:9" ht="15.75">
      <c r="A500" s="145"/>
      <c r="B500" s="145"/>
      <c r="C500" s="156"/>
      <c r="D500" s="157"/>
      <c r="E500" s="156"/>
      <c r="F500" s="156"/>
      <c r="G500" s="156"/>
      <c r="H500" s="156"/>
      <c r="I500" s="147"/>
    </row>
    <row r="501" spans="1:9" ht="15.75">
      <c r="A501" s="145"/>
      <c r="B501" s="145"/>
      <c r="C501" s="156"/>
      <c r="D501" s="157"/>
      <c r="E501" s="156"/>
      <c r="F501" s="156"/>
      <c r="G501" s="156"/>
      <c r="H501" s="156"/>
      <c r="I501" s="147"/>
    </row>
    <row r="502" spans="1:9" ht="15.75">
      <c r="A502" s="145"/>
      <c r="B502" s="145"/>
      <c r="C502" s="156"/>
      <c r="D502" s="157"/>
      <c r="E502" s="156"/>
      <c r="F502" s="156"/>
      <c r="G502" s="156"/>
      <c r="H502" s="156"/>
      <c r="I502" s="147"/>
    </row>
    <row r="503" spans="1:9" ht="15.75">
      <c r="A503" s="145"/>
      <c r="B503" s="145"/>
      <c r="C503" s="156"/>
      <c r="D503" s="157"/>
      <c r="E503" s="156"/>
      <c r="F503" s="156"/>
      <c r="G503" s="156"/>
      <c r="H503" s="156"/>
      <c r="I503" s="147"/>
    </row>
    <row r="504" spans="1:9" ht="15.75">
      <c r="A504" s="145"/>
      <c r="B504" s="145"/>
      <c r="C504" s="156"/>
      <c r="D504" s="157"/>
      <c r="E504" s="156"/>
      <c r="F504" s="156"/>
      <c r="G504" s="156"/>
      <c r="H504" s="156"/>
      <c r="I504" s="147"/>
    </row>
    <row r="505" spans="1:9" ht="15.75">
      <c r="A505" s="145"/>
      <c r="B505" s="145"/>
      <c r="C505" s="156"/>
      <c r="D505" s="157"/>
      <c r="E505" s="156"/>
      <c r="F505" s="156"/>
      <c r="G505" s="156"/>
      <c r="H505" s="156"/>
      <c r="I505" s="147"/>
    </row>
    <row r="506" spans="1:9" ht="15.75">
      <c r="A506" s="145"/>
      <c r="B506" s="145"/>
      <c r="C506" s="156"/>
      <c r="D506" s="157"/>
      <c r="E506" s="156"/>
      <c r="F506" s="156"/>
      <c r="G506" s="156"/>
      <c r="H506" s="156"/>
      <c r="I506" s="147"/>
    </row>
    <row r="507" spans="1:9" ht="15.75">
      <c r="A507" s="145"/>
      <c r="B507" s="145"/>
      <c r="C507" s="156"/>
      <c r="D507" s="157"/>
      <c r="E507" s="156"/>
      <c r="F507" s="156"/>
      <c r="G507" s="156"/>
      <c r="H507" s="156"/>
      <c r="I507" s="147"/>
    </row>
    <row r="508" spans="1:9" ht="15.75">
      <c r="A508" s="145"/>
      <c r="B508" s="145"/>
      <c r="C508" s="156"/>
      <c r="D508" s="157"/>
      <c r="E508" s="156"/>
      <c r="F508" s="156"/>
      <c r="G508" s="156"/>
      <c r="H508" s="156"/>
      <c r="I508" s="147"/>
    </row>
    <row r="509" spans="1:9" ht="15.75">
      <c r="A509" s="145"/>
      <c r="B509" s="145"/>
      <c r="C509" s="156"/>
      <c r="D509" s="157"/>
      <c r="E509" s="156"/>
      <c r="F509" s="156"/>
      <c r="G509" s="156"/>
      <c r="H509" s="156"/>
      <c r="I509" s="147"/>
    </row>
    <row r="510" spans="1:9" ht="15.75">
      <c r="A510" s="145"/>
      <c r="B510" s="145"/>
      <c r="C510" s="156"/>
      <c r="D510" s="157"/>
      <c r="E510" s="156"/>
      <c r="F510" s="156"/>
      <c r="G510" s="156"/>
      <c r="H510" s="156"/>
      <c r="I510" s="147"/>
    </row>
    <row r="511" spans="1:9" ht="15.75">
      <c r="A511" s="145"/>
      <c r="B511" s="145"/>
      <c r="C511" s="156"/>
      <c r="D511" s="157"/>
      <c r="E511" s="156"/>
      <c r="F511" s="156"/>
      <c r="G511" s="156"/>
      <c r="H511" s="156"/>
      <c r="I511" s="147"/>
    </row>
    <row r="512" spans="1:9" ht="15.75">
      <c r="A512" s="145"/>
      <c r="B512" s="145"/>
      <c r="C512" s="156"/>
      <c r="D512" s="157"/>
      <c r="E512" s="156"/>
      <c r="F512" s="156"/>
      <c r="G512" s="156"/>
      <c r="H512" s="156"/>
      <c r="I512" s="147"/>
    </row>
    <row r="513" spans="1:9" ht="15.75">
      <c r="A513" s="145"/>
      <c r="B513" s="145"/>
      <c r="C513" s="156"/>
      <c r="D513" s="157"/>
      <c r="E513" s="156"/>
      <c r="F513" s="156"/>
      <c r="G513" s="156"/>
      <c r="H513" s="156"/>
      <c r="I513" s="147"/>
    </row>
    <row r="514" spans="1:9" ht="15.75">
      <c r="A514" s="145"/>
      <c r="B514" s="145"/>
      <c r="C514" s="156"/>
      <c r="D514" s="157"/>
      <c r="E514" s="156"/>
      <c r="F514" s="156"/>
      <c r="G514" s="156"/>
      <c r="H514" s="156"/>
      <c r="I514" s="147"/>
    </row>
    <row r="515" spans="3:8" ht="15.75">
      <c r="C515" s="154"/>
      <c r="D515" s="155"/>
      <c r="E515" s="154"/>
      <c r="F515" s="154"/>
      <c r="G515" s="154"/>
      <c r="H515" s="154"/>
    </row>
  </sheetData>
  <mergeCells count="394">
    <mergeCell ref="B469:B472"/>
    <mergeCell ref="B190:B191"/>
    <mergeCell ref="B367:B371"/>
    <mergeCell ref="B280:H280"/>
    <mergeCell ref="B365:H365"/>
    <mergeCell ref="C290:F290"/>
    <mergeCell ref="C291:F291"/>
    <mergeCell ref="C292:F292"/>
    <mergeCell ref="D433:H433"/>
    <mergeCell ref="D435:H435"/>
    <mergeCell ref="E263:G263"/>
    <mergeCell ref="B264:C264"/>
    <mergeCell ref="D196:H196"/>
    <mergeCell ref="B380:B389"/>
    <mergeCell ref="C288:F289"/>
    <mergeCell ref="C293:F293"/>
    <mergeCell ref="C294:F294"/>
    <mergeCell ref="D228:H228"/>
    <mergeCell ref="D242:F242"/>
    <mergeCell ref="C243:F243"/>
    <mergeCell ref="B133:H133"/>
    <mergeCell ref="A124:I124"/>
    <mergeCell ref="B93:H93"/>
    <mergeCell ref="B71:H71"/>
    <mergeCell ref="B135:C136"/>
    <mergeCell ref="D135:F135"/>
    <mergeCell ref="D136:F136"/>
    <mergeCell ref="B134:C134"/>
    <mergeCell ref="A2:I2"/>
    <mergeCell ref="A3:I3"/>
    <mergeCell ref="A4:I4"/>
    <mergeCell ref="A5:I5"/>
    <mergeCell ref="B43:H43"/>
    <mergeCell ref="B45:C45"/>
    <mergeCell ref="D45:F45"/>
    <mergeCell ref="B46:C46"/>
    <mergeCell ref="B44:C44"/>
    <mergeCell ref="A6:I6"/>
    <mergeCell ref="A7:I7"/>
    <mergeCell ref="D36:G36"/>
    <mergeCell ref="B23:H23"/>
    <mergeCell ref="D17:H17"/>
    <mergeCell ref="A35:A37"/>
    <mergeCell ref="B35:C35"/>
    <mergeCell ref="B36:C36"/>
    <mergeCell ref="B40:H40"/>
    <mergeCell ref="B42:C42"/>
    <mergeCell ref="D42:F42"/>
    <mergeCell ref="A8:I8"/>
    <mergeCell ref="B171:H171"/>
    <mergeCell ref="D172:H172"/>
    <mergeCell ref="A162:A166"/>
    <mergeCell ref="A41:A42"/>
    <mergeCell ref="B41:C41"/>
    <mergeCell ref="B47:C47"/>
    <mergeCell ref="D47:F47"/>
    <mergeCell ref="D46:H46"/>
    <mergeCell ref="E65:F65"/>
    <mergeCell ref="D52:F52"/>
    <mergeCell ref="D202:H202"/>
    <mergeCell ref="A172:A174"/>
    <mergeCell ref="B173:B174"/>
    <mergeCell ref="I187:I188"/>
    <mergeCell ref="D48:F48"/>
    <mergeCell ref="D50:F50"/>
    <mergeCell ref="D62:H62"/>
    <mergeCell ref="A125:I125"/>
    <mergeCell ref="D51:F51"/>
    <mergeCell ref="D63:F63"/>
    <mergeCell ref="B48:C52"/>
    <mergeCell ref="B63:C63"/>
    <mergeCell ref="B62:C62"/>
    <mergeCell ref="A44:A70"/>
    <mergeCell ref="B78:H78"/>
    <mergeCell ref="B75:C75"/>
    <mergeCell ref="E66:F66"/>
    <mergeCell ref="B73:C73"/>
    <mergeCell ref="B72:C72"/>
    <mergeCell ref="D72:H72"/>
    <mergeCell ref="D68:H68"/>
    <mergeCell ref="E69:F69"/>
    <mergeCell ref="E70:F70"/>
    <mergeCell ref="B164:B166"/>
    <mergeCell ref="A94:A95"/>
    <mergeCell ref="B95:C95"/>
    <mergeCell ref="C132:F132"/>
    <mergeCell ref="D157:H157"/>
    <mergeCell ref="A122:I122"/>
    <mergeCell ref="D162:H162"/>
    <mergeCell ref="D95:F95"/>
    <mergeCell ref="A126:I126"/>
    <mergeCell ref="A127:I127"/>
    <mergeCell ref="A86:A92"/>
    <mergeCell ref="B86:C86"/>
    <mergeCell ref="B87:C87"/>
    <mergeCell ref="B161:H161"/>
    <mergeCell ref="D148:H148"/>
    <mergeCell ref="D150:H150"/>
    <mergeCell ref="D94:H94"/>
    <mergeCell ref="B94:C94"/>
    <mergeCell ref="D91:H91"/>
    <mergeCell ref="D87:F87"/>
    <mergeCell ref="A72:A77"/>
    <mergeCell ref="D139:F139"/>
    <mergeCell ref="D145:F145"/>
    <mergeCell ref="D149:F149"/>
    <mergeCell ref="D143:F143"/>
    <mergeCell ref="D134:H134"/>
    <mergeCell ref="D137:H137"/>
    <mergeCell ref="D142:H142"/>
    <mergeCell ref="D144:H144"/>
    <mergeCell ref="D86:H86"/>
    <mergeCell ref="A176:A184"/>
    <mergeCell ref="B178:B184"/>
    <mergeCell ref="B175:H175"/>
    <mergeCell ref="D176:H176"/>
    <mergeCell ref="A189:A194"/>
    <mergeCell ref="B193:B194"/>
    <mergeCell ref="B195:H195"/>
    <mergeCell ref="A187:A188"/>
    <mergeCell ref="B187:H188"/>
    <mergeCell ref="D189:H189"/>
    <mergeCell ref="D192:H192"/>
    <mergeCell ref="A196:A245"/>
    <mergeCell ref="B196:C196"/>
    <mergeCell ref="B197:C197"/>
    <mergeCell ref="B198:B201"/>
    <mergeCell ref="B203:B207"/>
    <mergeCell ref="C225:F225"/>
    <mergeCell ref="D238:F238"/>
    <mergeCell ref="D239:F239"/>
    <mergeCell ref="D240:F240"/>
    <mergeCell ref="D241:F241"/>
    <mergeCell ref="I205:I206"/>
    <mergeCell ref="B209:B225"/>
    <mergeCell ref="C216:F217"/>
    <mergeCell ref="C218:F218"/>
    <mergeCell ref="C219:F219"/>
    <mergeCell ref="C220:F220"/>
    <mergeCell ref="C222:F222"/>
    <mergeCell ref="C223:F224"/>
    <mergeCell ref="D208:H208"/>
    <mergeCell ref="B230:C242"/>
    <mergeCell ref="D230:F230"/>
    <mergeCell ref="D231:F233"/>
    <mergeCell ref="D234:F234"/>
    <mergeCell ref="D235:F235"/>
    <mergeCell ref="D236:F236"/>
    <mergeCell ref="E254:G254"/>
    <mergeCell ref="E255:G255"/>
    <mergeCell ref="A247:A251"/>
    <mergeCell ref="B247:C247"/>
    <mergeCell ref="B248:C251"/>
    <mergeCell ref="E248:G248"/>
    <mergeCell ref="E249:G249"/>
    <mergeCell ref="E250:G250"/>
    <mergeCell ref="D247:H247"/>
    <mergeCell ref="E251:G251"/>
    <mergeCell ref="D253:H253"/>
    <mergeCell ref="B244:B245"/>
    <mergeCell ref="C244:F244"/>
    <mergeCell ref="C245:F245"/>
    <mergeCell ref="B246:H246"/>
    <mergeCell ref="B252:H252"/>
    <mergeCell ref="E256:G256"/>
    <mergeCell ref="E258:G258"/>
    <mergeCell ref="B265:C266"/>
    <mergeCell ref="E265:G265"/>
    <mergeCell ref="E266:G266"/>
    <mergeCell ref="D264:H264"/>
    <mergeCell ref="E259:G259"/>
    <mergeCell ref="E260:G260"/>
    <mergeCell ref="E261:G261"/>
    <mergeCell ref="E262:G262"/>
    <mergeCell ref="A253:A266"/>
    <mergeCell ref="B253:C253"/>
    <mergeCell ref="B254:C263"/>
    <mergeCell ref="A278:A279"/>
    <mergeCell ref="B278:C278"/>
    <mergeCell ref="B279:C279"/>
    <mergeCell ref="B267:H267"/>
    <mergeCell ref="A275:A276"/>
    <mergeCell ref="B275:C275"/>
    <mergeCell ref="B276:C276"/>
    <mergeCell ref="E279:G279"/>
    <mergeCell ref="A281:A360"/>
    <mergeCell ref="B282:B298"/>
    <mergeCell ref="C282:F282"/>
    <mergeCell ref="C283:F283"/>
    <mergeCell ref="C284:F284"/>
    <mergeCell ref="C285:F285"/>
    <mergeCell ref="C286:F286"/>
    <mergeCell ref="C287:F287"/>
    <mergeCell ref="C298:F298"/>
    <mergeCell ref="C296:F296"/>
    <mergeCell ref="C297:F297"/>
    <mergeCell ref="B300:B305"/>
    <mergeCell ref="C300:F300"/>
    <mergeCell ref="C301:F301"/>
    <mergeCell ref="C302:F302"/>
    <mergeCell ref="C303:F303"/>
    <mergeCell ref="C304:F304"/>
    <mergeCell ref="C305:F305"/>
    <mergeCell ref="B307:B322"/>
    <mergeCell ref="C307:F307"/>
    <mergeCell ref="C308:F308"/>
    <mergeCell ref="C309:F309"/>
    <mergeCell ref="C310:F310"/>
    <mergeCell ref="C311:F311"/>
    <mergeCell ref="C312:F313"/>
    <mergeCell ref="C314:F314"/>
    <mergeCell ref="C315:F315"/>
    <mergeCell ref="C337:F337"/>
    <mergeCell ref="C339:F339"/>
    <mergeCell ref="C340:F340"/>
    <mergeCell ref="C341:F342"/>
    <mergeCell ref="C331:F331"/>
    <mergeCell ref="C332:F334"/>
    <mergeCell ref="C335:F335"/>
    <mergeCell ref="C336:F336"/>
    <mergeCell ref="C343:F343"/>
    <mergeCell ref="C344:F344"/>
    <mergeCell ref="C345:F345"/>
    <mergeCell ref="D379:H379"/>
    <mergeCell ref="C346:F346"/>
    <mergeCell ref="B362:C364"/>
    <mergeCell ref="D362:F362"/>
    <mergeCell ref="D363:F363"/>
    <mergeCell ref="D364:F364"/>
    <mergeCell ref="D360:F360"/>
    <mergeCell ref="B348:B358"/>
    <mergeCell ref="C348:F348"/>
    <mergeCell ref="C349:F349"/>
    <mergeCell ref="C350:F350"/>
    <mergeCell ref="C351:F351"/>
    <mergeCell ref="C352:F352"/>
    <mergeCell ref="C353:F353"/>
    <mergeCell ref="C354:F354"/>
    <mergeCell ref="B331:B346"/>
    <mergeCell ref="B361:C361"/>
    <mergeCell ref="C355:F355"/>
    <mergeCell ref="C357:F357"/>
    <mergeCell ref="C358:F358"/>
    <mergeCell ref="B359:C359"/>
    <mergeCell ref="C347:H347"/>
    <mergeCell ref="D359:H359"/>
    <mergeCell ref="D361:H361"/>
    <mergeCell ref="B360:C360"/>
    <mergeCell ref="A366:A372"/>
    <mergeCell ref="C368:F368"/>
    <mergeCell ref="C370:F370"/>
    <mergeCell ref="C371:F371"/>
    <mergeCell ref="B372:C373"/>
    <mergeCell ref="D372:F372"/>
    <mergeCell ref="D373:F373"/>
    <mergeCell ref="C366:H366"/>
    <mergeCell ref="A390:A414"/>
    <mergeCell ref="C391:F391"/>
    <mergeCell ref="B393:B396"/>
    <mergeCell ref="C393:F395"/>
    <mergeCell ref="C396:F396"/>
    <mergeCell ref="C408:F408"/>
    <mergeCell ref="C398:F398"/>
    <mergeCell ref="C412:F412"/>
    <mergeCell ref="B400:B412"/>
    <mergeCell ref="C400:F400"/>
    <mergeCell ref="A417:A426"/>
    <mergeCell ref="A428:A442"/>
    <mergeCell ref="C430:F430"/>
    <mergeCell ref="B440:B442"/>
    <mergeCell ref="C440:F440"/>
    <mergeCell ref="C441:F441"/>
    <mergeCell ref="B427:H427"/>
    <mergeCell ref="B425:B426"/>
    <mergeCell ref="C425:F425"/>
    <mergeCell ref="C426:F426"/>
    <mergeCell ref="A444:A466"/>
    <mergeCell ref="C445:F445"/>
    <mergeCell ref="C446:F446"/>
    <mergeCell ref="C447:F447"/>
    <mergeCell ref="B450:B462"/>
    <mergeCell ref="C450:F450"/>
    <mergeCell ref="C457:F457"/>
    <mergeCell ref="C460:F460"/>
    <mergeCell ref="B445:B448"/>
    <mergeCell ref="C462:F462"/>
    <mergeCell ref="A478:I478"/>
    <mergeCell ref="C469:F469"/>
    <mergeCell ref="B473:H473"/>
    <mergeCell ref="C471:F471"/>
    <mergeCell ref="C472:F472"/>
    <mergeCell ref="C470:F470"/>
    <mergeCell ref="A475:I475"/>
    <mergeCell ref="A476:I476"/>
    <mergeCell ref="A477:I477"/>
    <mergeCell ref="A468:A472"/>
    <mergeCell ref="A480:I480"/>
    <mergeCell ref="B9:I9"/>
    <mergeCell ref="B10:I10"/>
    <mergeCell ref="B27:H27"/>
    <mergeCell ref="B34:H34"/>
    <mergeCell ref="B99:C99"/>
    <mergeCell ref="D99:F99"/>
    <mergeCell ref="A479:I479"/>
    <mergeCell ref="A474:I474"/>
    <mergeCell ref="B464:B466"/>
    <mergeCell ref="C464:F464"/>
    <mergeCell ref="C466:F466"/>
    <mergeCell ref="B467:H467"/>
    <mergeCell ref="C458:F458"/>
    <mergeCell ref="C463:H463"/>
    <mergeCell ref="C461:F461"/>
    <mergeCell ref="C456:F456"/>
    <mergeCell ref="B20:H20"/>
    <mergeCell ref="D21:H21"/>
    <mergeCell ref="D24:H24"/>
    <mergeCell ref="D28:H28"/>
    <mergeCell ref="D35:H35"/>
    <mergeCell ref="D41:H41"/>
    <mergeCell ref="D44:H44"/>
    <mergeCell ref="C451:F451"/>
    <mergeCell ref="D76:H76"/>
    <mergeCell ref="C455:F455"/>
    <mergeCell ref="C452:F452"/>
    <mergeCell ref="C453:F453"/>
    <mergeCell ref="C454:F454"/>
    <mergeCell ref="C442:F442"/>
    <mergeCell ref="B443:H443"/>
    <mergeCell ref="B418:B423"/>
    <mergeCell ref="B89:B90"/>
    <mergeCell ref="A123:I123"/>
    <mergeCell ref="B96:H96"/>
    <mergeCell ref="B97:C97"/>
    <mergeCell ref="D97:H97"/>
    <mergeCell ref="D268:H268"/>
    <mergeCell ref="D275:H275"/>
    <mergeCell ref="D92:F92"/>
    <mergeCell ref="B74:C74"/>
    <mergeCell ref="B91:C91"/>
    <mergeCell ref="E89:F89"/>
    <mergeCell ref="B92:C92"/>
    <mergeCell ref="D88:H88"/>
    <mergeCell ref="E77:F77"/>
    <mergeCell ref="B83:H83"/>
    <mergeCell ref="D79:H79"/>
    <mergeCell ref="D74:H74"/>
    <mergeCell ref="D278:H278"/>
    <mergeCell ref="B274:H274"/>
    <mergeCell ref="B277:H277"/>
    <mergeCell ref="E276:G276"/>
    <mergeCell ref="C281:H281"/>
    <mergeCell ref="C299:H299"/>
    <mergeCell ref="C306:H306"/>
    <mergeCell ref="C330:H330"/>
    <mergeCell ref="C321:F321"/>
    <mergeCell ref="C322:F322"/>
    <mergeCell ref="C316:F316"/>
    <mergeCell ref="C317:F317"/>
    <mergeCell ref="C318:F318"/>
    <mergeCell ref="C320:F320"/>
    <mergeCell ref="D374:H374"/>
    <mergeCell ref="C390:H390"/>
    <mergeCell ref="C392:H392"/>
    <mergeCell ref="C397:H397"/>
    <mergeCell ref="B378:H378"/>
    <mergeCell ref="C401:F401"/>
    <mergeCell ref="C402:F402"/>
    <mergeCell ref="C403:F403"/>
    <mergeCell ref="C417:H417"/>
    <mergeCell ref="C404:F404"/>
    <mergeCell ref="C405:F405"/>
    <mergeCell ref="C406:F406"/>
    <mergeCell ref="C407:F407"/>
    <mergeCell ref="B416:H416"/>
    <mergeCell ref="C424:H424"/>
    <mergeCell ref="C414:F414"/>
    <mergeCell ref="C410:F410"/>
    <mergeCell ref="C411:F411"/>
    <mergeCell ref="C422:F422"/>
    <mergeCell ref="C423:F423"/>
    <mergeCell ref="C421:F421"/>
    <mergeCell ref="C418:F418"/>
    <mergeCell ref="C419:F419"/>
    <mergeCell ref="C420:F420"/>
    <mergeCell ref="C468:H468"/>
    <mergeCell ref="D38:H38"/>
    <mergeCell ref="D53:H53"/>
    <mergeCell ref="D84:H84"/>
    <mergeCell ref="C428:H428"/>
    <mergeCell ref="C439:H439"/>
    <mergeCell ref="C444:H444"/>
    <mergeCell ref="C449:H449"/>
    <mergeCell ref="C399:H399"/>
    <mergeCell ref="C413:H413"/>
  </mergeCells>
  <printOptions/>
  <pageMargins left="0.984251968503937" right="0.984251968503937" top="0.984251968503937" bottom="0.984251968503937" header="0.5118110236220472" footer="0.5118110236220472"/>
  <pageSetup firstPageNumber="1" useFirstPageNumber="1" orientation="portrait" paperSize="9" scale="8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Kasa</cp:lastModifiedBy>
  <cp:lastPrinted>2004-12-28T10:56:18Z</cp:lastPrinted>
  <dcterms:created xsi:type="dcterms:W3CDTF">2003-10-17T19:05:36Z</dcterms:created>
  <dcterms:modified xsi:type="dcterms:W3CDTF">2004-12-28T11:02:03Z</dcterms:modified>
  <cp:category/>
  <cp:version/>
  <cp:contentType/>
  <cp:contentStatus/>
</cp:coreProperties>
</file>