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<sst xmlns="http://schemas.openxmlformats.org/spreadsheetml/2006/main" count="134" uniqueCount="104">
  <si>
    <t xml:space="preserve"> </t>
  </si>
  <si>
    <t xml:space="preserve">                                                                                      Załącznik Nr 1</t>
  </si>
  <si>
    <t xml:space="preserve">                                                                                                  Rady Gminy Chełmża </t>
  </si>
  <si>
    <t xml:space="preserve">                                                                                                                         w sprawie budżetu Gminy na 2005r. </t>
  </si>
  <si>
    <t xml:space="preserve">Plan dochodów </t>
  </si>
  <si>
    <t>budżetowych  na 2005 rok</t>
  </si>
  <si>
    <t>Dz.</t>
  </si>
  <si>
    <t>Rozdz.</t>
  </si>
  <si>
    <t>§</t>
  </si>
  <si>
    <t>TREŚĆ</t>
  </si>
  <si>
    <t>Plan na 2005 rok</t>
  </si>
  <si>
    <t xml:space="preserve">Zwiększenie </t>
  </si>
  <si>
    <t xml:space="preserve">Zmniejszenie </t>
  </si>
  <si>
    <t xml:space="preserve">Plan po zmianie </t>
  </si>
  <si>
    <t>010</t>
  </si>
  <si>
    <t>ROLNICTWO I ŁOWIECTWO</t>
  </si>
  <si>
    <t xml:space="preserve">DOCHODY OD OSÓB PRAWNYCH, OD OSÓB FIZYCZNYCH I OD INNYCH JEDNOSTEK NIEPOSIADAJĄCYCH OSOBOWOŚCI PRAWNEJ ORAZ WYDATKI ZWIĄZANE Z ICH POBOREM </t>
  </si>
  <si>
    <t>0310</t>
  </si>
  <si>
    <t xml:space="preserve">OŚWIATA I WYCHOWANIE </t>
  </si>
  <si>
    <t xml:space="preserve">Gimnazja </t>
  </si>
  <si>
    <t>2030</t>
  </si>
  <si>
    <t>OGÓŁEM :</t>
  </si>
  <si>
    <t xml:space="preserve">                                                                                      Załącznik Nr 2</t>
  </si>
  <si>
    <t>Plan wydatków</t>
  </si>
  <si>
    <t xml:space="preserve">budżetowych na 2005 rok. </t>
  </si>
  <si>
    <t>Treść</t>
  </si>
  <si>
    <t>Plan na 2005 r</t>
  </si>
  <si>
    <t>Zwiększenie</t>
  </si>
  <si>
    <t>Zmniejszenie</t>
  </si>
  <si>
    <t xml:space="preserve">                                                                                                                               zmieniającej Uchwałę Nr XXXI/271/04</t>
  </si>
  <si>
    <t>01010</t>
  </si>
  <si>
    <t>Infrastruktura wodociągowa i sanitacyjna wsi</t>
  </si>
  <si>
    <t>Finansowanie programów i projektów ze środków funduszy strukturalnych, Funduszu Spójności oraz z Sekcji Gwarancji Europejskiego Funduszu Orientacji i Gwarancji Rolnej - ZPORR Projekt Nr 2 "Modernizacja infrastruktury wodociągowej w celu poprawy jakości wody w Gminie Chełmża" - etap I</t>
  </si>
  <si>
    <t>TRANSPORT I ŁĄCZNOŚĆ</t>
  </si>
  <si>
    <t>GOSPODARKA MIESZKANIOWA</t>
  </si>
  <si>
    <t xml:space="preserve">Gospodarka gruntami i nieruchomościami </t>
  </si>
  <si>
    <t xml:space="preserve">Wpływy z podatku rolnego, podatku leśnego, podatku od czynności cywilnoprawnych,podatków i opłat lokalnych od osób prawnych i innych jednostek organizacyjncyh </t>
  </si>
  <si>
    <t>Podatek od nieruchomości</t>
  </si>
  <si>
    <t xml:space="preserve">Pozostała działalność </t>
  </si>
  <si>
    <t>Uzbrojenie terenu w sieć wodociągową w miejscowości Nowa Chełmża i Grzywna - osiedle. Załącznik Nr 6</t>
  </si>
  <si>
    <t>ZPORR Projekt Nr 2 "Modernizacja infrastruktury wodociągowej w celu poprawy jakości wody  w Gminie Chełmża"  - etap I Załącznik Nr 6</t>
  </si>
  <si>
    <t xml:space="preserve">Finansowanie programów i projektów realizowanych ze środków z funduszy strukturalnych, Funduszu Spójności oraz Sekcji Gwarancji Europejskiego Funduszu Orientacji i Gwarancji Rolnej - etap I "Sieć wodociągowa wymiana rur azbestowo - cementowych na PCV Kończewice - centrum", Zelgno - Bezdół, Grzegorz, Zajączkowo, Skąpe, Kończewice - Ogrodniki, Browina I i II </t>
  </si>
  <si>
    <t>Współfinansowanie programów i projektów realizowanych ze środków z funduszy strukturalnych, Funduszu Spójności oraz z Sekcji Gwarancji Europejskiego Funduszu Orientacji i Gwarancji Rolnej - etap I "Sieć wodociągowa wymiana ruru azbestowo - cementowych na PCV Kończewice - centrum", Zelgno - Bezdół, Grzegorz, Zajączkowo, Skąpe, Kończewice - Ogrodniki, Browina I i II</t>
  </si>
  <si>
    <t>Drogi publiczne gminne</t>
  </si>
  <si>
    <t xml:space="preserve">GOSPODARKA KOMUNALNA I OCHRONA ŚRODOWISKA </t>
  </si>
  <si>
    <t>6282</t>
  </si>
  <si>
    <t>Środki otrzymane od pozostałych jednostek zaliczanych do sektora finansów publicznych na finansowanie lub dofinansowanie kosztów realizacji inwestycji - środki z budżetu państwa (SAPARD - zagospodarowanie terenów rekreacyjnych w Zalesiu)</t>
  </si>
  <si>
    <t>6291</t>
  </si>
  <si>
    <t>Środki na dofinansowanie własnych inwestycji gmin pozyskane z innych źródeł - środki z Unii Europejskiej (SAPARD - zagospodarowanie terenów rekreacyjnych w Zalesiu)</t>
  </si>
  <si>
    <t xml:space="preserve">Zakup materiałów i wyposażenia </t>
  </si>
  <si>
    <t xml:space="preserve">Zakup usług remontowych </t>
  </si>
  <si>
    <t xml:space="preserve">Ułożenie chodników + dokumentacja </t>
  </si>
  <si>
    <t xml:space="preserve">GOSPODARKA MIESZKANIOWA </t>
  </si>
  <si>
    <t xml:space="preserve">Zakup usług pozostałych  </t>
  </si>
  <si>
    <t xml:space="preserve">Zakup usług pozostałych : rozgraniczenia, podziały, wycena 40.000, bieżące utrzymanie terenów rekreacyjncyh Zalesie 16.500 </t>
  </si>
  <si>
    <t>Wykonanie dokumentacji budynku socjalnego Załącznik Nr 6</t>
  </si>
  <si>
    <t xml:space="preserve">Zakup domku letniskowego i przyczepy campingowej </t>
  </si>
  <si>
    <t xml:space="preserve">Zakup gruntów pod przepompownię </t>
  </si>
  <si>
    <t xml:space="preserve">DZIAŁALNOŚĆ USŁUGOWA </t>
  </si>
  <si>
    <t xml:space="preserve">Cmentarze </t>
  </si>
  <si>
    <t xml:space="preserve">ADMINISTRACJA PUBLICZNA </t>
  </si>
  <si>
    <t xml:space="preserve">Wynagrodzenia bezosobowe </t>
  </si>
  <si>
    <t>Zakup materiałów i wyposażenia w tym : grupa budowlana 10.000</t>
  </si>
  <si>
    <t xml:space="preserve">RÓŻNE ROZLICZENIA </t>
  </si>
  <si>
    <t xml:space="preserve">Rezerwy ogólne i celowe </t>
  </si>
  <si>
    <t xml:space="preserve">Rezerwy  </t>
  </si>
  <si>
    <t xml:space="preserve">Szkoły podstawowe </t>
  </si>
  <si>
    <t>Wynagrodzenia osobowe pracowników (w tym nagrody organu prowadzącego)</t>
  </si>
  <si>
    <t xml:space="preserve">Oddziały przedszkolne w szkołach podstawowych </t>
  </si>
  <si>
    <t xml:space="preserve">Rozbudowa Gimnazjum Pluskowęsy </t>
  </si>
  <si>
    <t xml:space="preserve">Zespoły Ekonomiczno - Administracyjne Szkół </t>
  </si>
  <si>
    <t xml:space="preserve">Zakup usług pozostałych </t>
  </si>
  <si>
    <t xml:space="preserve">POMOC SPOŁECZA </t>
  </si>
  <si>
    <t xml:space="preserve">Zasiłki i pomoc w naturze oraz składki na ubezpieczenia społeczna </t>
  </si>
  <si>
    <t>Świadczenia społeczne : zadania zlecone 241.000, zadania własne 98.960</t>
  </si>
  <si>
    <t xml:space="preserve">Oświetlenie ulic, placów i dróg </t>
  </si>
  <si>
    <t xml:space="preserve">Zakup energii </t>
  </si>
  <si>
    <t xml:space="preserve">Wydatki inwestycyjne jednostek budżetowych (Budowa przyłączy kablowych energ. do domków letniskowych - Zalesie) </t>
  </si>
  <si>
    <t xml:space="preserve">Domy i ośrodki kultury, świetlice i kluby </t>
  </si>
  <si>
    <t xml:space="preserve">KULTURA I OCHRONA DZIEDZICTWA NARODOWEGO </t>
  </si>
  <si>
    <r>
      <t xml:space="preserve">Pozostała działalność </t>
    </r>
    <r>
      <rPr>
        <sz val="10"/>
        <rFont val="Times New Roman"/>
        <family val="1"/>
      </rPr>
      <t>(Kurenda 18.000 + CKS Zelgno 15.000)</t>
    </r>
  </si>
  <si>
    <t xml:space="preserve">KULTURA FIZYCZNA I SPORT </t>
  </si>
  <si>
    <r>
      <t>Pozostała działalność w tym :</t>
    </r>
    <r>
      <rPr>
        <sz val="10"/>
        <rFont val="Times New Roman"/>
        <family val="1"/>
      </rPr>
      <t>sport gminny 13.000 Cyklon 22.000</t>
    </r>
  </si>
  <si>
    <t xml:space="preserve">Dotacje celowe otrzymane z budżetu państwa na realizację własnych zadań bieżących gmin (na koszty kształcenia młodocianych pracowników) </t>
  </si>
  <si>
    <r>
      <t xml:space="preserve">Pozostała działalność w tym : </t>
    </r>
    <r>
      <rPr>
        <sz val="10"/>
        <rFont val="Times New Roman"/>
        <family val="1"/>
      </rPr>
      <t>Rady Sołeckie 67.691, Grupa budowlana 242.000, promocja Gminy 55.000, otwarcie sezonu w Zalesiu 7.000, różne 2.000</t>
    </r>
  </si>
  <si>
    <r>
      <t>Pozostała działalność w tym :</t>
    </r>
    <r>
      <rPr>
        <sz val="10"/>
        <rFont val="Times New Roman"/>
        <family val="1"/>
      </rPr>
      <t xml:space="preserve"> sport szkolny + Koordynator 14.500, UKS 6.000, edukacja ekologiczna dzieci i młodzieży z terenu Gminy Chełmża 15.000, dotacja dla pracodawców na zatrudnienie pracowników młodocianych 11.520</t>
    </r>
  </si>
  <si>
    <r>
      <t>Utrzymanie zieleni w miastach i gminach w tym: "</t>
    </r>
    <r>
      <rPr>
        <sz val="10"/>
        <rFont val="Times New Roman"/>
        <family val="1"/>
      </rPr>
      <t>Mikroodnowa wsi" 55.000, zadrzewienie 12.200, ochrona kasztanowców 6.000, obkaszanie terenów Gminy 18.000, pozostałe wydatki 3.892, nasadzenia wiosenne 10.000</t>
    </r>
  </si>
  <si>
    <t>Zakup usług remontowych</t>
  </si>
  <si>
    <t>0750</t>
  </si>
  <si>
    <t>Dochody z najmu i dzierżawy</t>
  </si>
  <si>
    <t>Przebudowa drogi Skąpe - Dziemiony</t>
  </si>
  <si>
    <t xml:space="preserve">URZĘDY GMIN </t>
  </si>
  <si>
    <t xml:space="preserve">Wynagrodzenia osobowe pracowników </t>
  </si>
  <si>
    <t>Zakup materiałów i wyposażenia w tym : konkursy szkolne 4.000, zakup materiałów do remontów 11.300</t>
  </si>
  <si>
    <t>Zakup usług remontowych (SP Grzywna 4.000, SP Kończewice 4.000, SP Zelgno 4.000, SP Sławkowo 4.000, remont dachu w SP Kończewice 29.550, remonty 12.000</t>
  </si>
  <si>
    <t>Zakup materiałów i wyposażenia w tym : konkursy szkolne 3.000, materiał na remonty 8.000</t>
  </si>
  <si>
    <t xml:space="preserve">                                                                                                 z dnia 15 lipca 2005r. </t>
  </si>
  <si>
    <t xml:space="preserve">                                                                                                      z dnia 20 grudnia 2004r. </t>
  </si>
  <si>
    <t xml:space="preserve">                                                                                                         do Uchwały Nr XL/318/05</t>
  </si>
  <si>
    <t xml:space="preserve">                                                                                                        do Uchwały Nr XL/318/05</t>
  </si>
  <si>
    <t xml:space="preserve">                                                                                               z dnia 15 lipca 2005r. </t>
  </si>
  <si>
    <t xml:space="preserve">                                                                                                                             zmieniającej Uchwałę Nr XXXI/271/04</t>
  </si>
  <si>
    <t xml:space="preserve">                                                                                                    z dnia 20 grudnia 2004r. </t>
  </si>
  <si>
    <t xml:space="preserve">                                                                                                                        w sprawie budżetu Gminy na 2005r.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</si>
</sst>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164" fontId="1" fillId="0" borderId="3" xfId="15" applyNumberFormat="1" applyFont="1" applyFill="1" applyBorder="1" applyAlignment="1">
      <alignment vertical="top" wrapText="1"/>
    </xf>
    <xf numFmtId="164" fontId="1" fillId="0" borderId="2" xfId="15" applyNumberFormat="1" applyFont="1" applyBorder="1" applyAlignment="1">
      <alignment vertical="top"/>
    </xf>
    <xf numFmtId="0" fontId="1" fillId="0" borderId="4" xfId="0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164" fontId="1" fillId="0" borderId="6" xfId="15" applyNumberFormat="1" applyFont="1" applyFill="1" applyBorder="1" applyAlignment="1">
      <alignment vertical="top" wrapText="1"/>
    </xf>
    <xf numFmtId="164" fontId="1" fillId="0" borderId="7" xfId="15" applyNumberFormat="1" applyFont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 wrapText="1"/>
    </xf>
    <xf numFmtId="164" fontId="2" fillId="0" borderId="9" xfId="15" applyNumberFormat="1" applyFont="1" applyFill="1" applyBorder="1" applyAlignment="1">
      <alignment vertical="top" wrapText="1"/>
    </xf>
    <xf numFmtId="164" fontId="2" fillId="0" borderId="8" xfId="15" applyNumberFormat="1" applyFont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 wrapText="1"/>
    </xf>
    <xf numFmtId="164" fontId="1" fillId="0" borderId="2" xfId="15" applyNumberFormat="1" applyFont="1" applyFill="1" applyBorder="1" applyAlignment="1">
      <alignment vertical="top"/>
    </xf>
    <xf numFmtId="0" fontId="1" fillId="0" borderId="4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64" fontId="1" fillId="0" borderId="11" xfId="15" applyNumberFormat="1" applyFont="1" applyFill="1" applyBorder="1" applyAlignment="1">
      <alignment vertical="top"/>
    </xf>
    <xf numFmtId="164" fontId="1" fillId="0" borderId="4" xfId="15" applyNumberFormat="1" applyFont="1" applyBorder="1" applyAlignment="1">
      <alignment vertical="top"/>
    </xf>
    <xf numFmtId="0" fontId="1" fillId="0" borderId="12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164" fontId="2" fillId="0" borderId="14" xfId="15" applyNumberFormat="1" applyFont="1" applyFill="1" applyBorder="1" applyAlignment="1">
      <alignment vertical="top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left" vertical="top" wrapText="1"/>
    </xf>
    <xf numFmtId="164" fontId="2" fillId="0" borderId="13" xfId="15" applyNumberFormat="1" applyFont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15" applyNumberFormat="1" applyFont="1" applyFill="1" applyBorder="1" applyAlignment="1">
      <alignment vertical="top"/>
    </xf>
    <xf numFmtId="164" fontId="2" fillId="0" borderId="1" xfId="15" applyNumberFormat="1" applyFont="1" applyBorder="1" applyAlignment="1">
      <alignment vertical="top"/>
    </xf>
    <xf numFmtId="0" fontId="1" fillId="0" borderId="17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164" fontId="1" fillId="0" borderId="9" xfId="15" applyNumberFormat="1" applyFont="1" applyFill="1" applyBorder="1" applyAlignment="1">
      <alignment vertical="top" wrapText="1"/>
    </xf>
    <xf numFmtId="164" fontId="1" fillId="0" borderId="8" xfId="15" applyNumberFormat="1" applyFont="1" applyBorder="1" applyAlignment="1">
      <alignment vertical="top"/>
    </xf>
    <xf numFmtId="0" fontId="2" fillId="0" borderId="18" xfId="0" applyFont="1" applyFill="1" applyBorder="1" applyAlignment="1">
      <alignment horizontal="right"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  <xf numFmtId="3" fontId="1" fillId="0" borderId="2" xfId="0" applyNumberFormat="1" applyFont="1" applyBorder="1" applyAlignment="1">
      <alignment vertical="top"/>
    </xf>
    <xf numFmtId="0" fontId="1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164" fontId="1" fillId="0" borderId="2" xfId="15" applyNumberFormat="1" applyFont="1" applyBorder="1" applyAlignment="1">
      <alignment vertical="top" wrapText="1"/>
    </xf>
    <xf numFmtId="0" fontId="2" fillId="0" borderId="19" xfId="0" applyFont="1" applyFill="1" applyBorder="1" applyAlignment="1">
      <alignment/>
    </xf>
    <xf numFmtId="164" fontId="1" fillId="0" borderId="8" xfId="15" applyNumberFormat="1" applyFont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164" fontId="2" fillId="0" borderId="8" xfId="15" applyNumberFormat="1" applyFont="1" applyBorder="1" applyAlignment="1">
      <alignment vertical="top" wrapText="1"/>
    </xf>
    <xf numFmtId="0" fontId="2" fillId="0" borderId="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64" fontId="1" fillId="0" borderId="11" xfId="15" applyNumberFormat="1" applyFont="1" applyFill="1" applyBorder="1" applyAlignment="1">
      <alignment vertical="top" wrapText="1"/>
    </xf>
    <xf numFmtId="164" fontId="1" fillId="0" borderId="15" xfId="15" applyNumberFormat="1" applyFont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164" fontId="2" fillId="0" borderId="14" xfId="15" applyNumberFormat="1" applyFont="1" applyFill="1" applyBorder="1" applyAlignment="1">
      <alignment vertical="top" wrapText="1"/>
    </xf>
    <xf numFmtId="164" fontId="2" fillId="0" borderId="13" xfId="15" applyNumberFormat="1" applyFont="1" applyBorder="1" applyAlignment="1">
      <alignment vertical="top" wrapText="1"/>
    </xf>
    <xf numFmtId="0" fontId="2" fillId="0" borderId="4" xfId="0" applyFont="1" applyFill="1" applyBorder="1" applyAlignment="1">
      <alignment/>
    </xf>
    <xf numFmtId="0" fontId="1" fillId="0" borderId="2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164" fontId="1" fillId="0" borderId="2" xfId="15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164" fontId="2" fillId="0" borderId="9" xfId="15" applyNumberFormat="1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 wrapText="1"/>
    </xf>
    <xf numFmtId="164" fontId="1" fillId="0" borderId="21" xfId="15" applyNumberFormat="1" applyFont="1" applyFill="1" applyBorder="1" applyAlignment="1">
      <alignment vertical="top" wrapText="1"/>
    </xf>
    <xf numFmtId="164" fontId="2" fillId="0" borderId="8" xfId="15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15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164" fontId="2" fillId="0" borderId="19" xfId="15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/>
    </xf>
    <xf numFmtId="0" fontId="1" fillId="0" borderId="11" xfId="0" applyFont="1" applyFill="1" applyBorder="1" applyAlignment="1">
      <alignment horizontal="left" vertical="top" wrapText="1"/>
    </xf>
    <xf numFmtId="164" fontId="2" fillId="0" borderId="1" xfId="15" applyNumberFormat="1" applyFont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164" fontId="1" fillId="0" borderId="21" xfId="15" applyNumberFormat="1" applyFont="1" applyBorder="1" applyAlignment="1">
      <alignment vertical="top" wrapText="1"/>
    </xf>
    <xf numFmtId="164" fontId="2" fillId="0" borderId="13" xfId="15" applyNumberFormat="1" applyFont="1" applyFill="1" applyBorder="1" applyAlignment="1">
      <alignment vertical="top" wrapText="1"/>
    </xf>
    <xf numFmtId="164" fontId="1" fillId="0" borderId="8" xfId="15" applyNumberFormat="1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1" fillId="0" borderId="22" xfId="0" applyFont="1" applyFill="1" applyBorder="1" applyAlignment="1">
      <alignment horizontal="center" vertical="top" wrapText="1"/>
    </xf>
    <xf numFmtId="164" fontId="1" fillId="0" borderId="19" xfId="15" applyNumberFormat="1" applyFont="1" applyFill="1" applyBorder="1" applyAlignment="1">
      <alignment vertical="top" wrapText="1"/>
    </xf>
    <xf numFmtId="164" fontId="1" fillId="0" borderId="4" xfId="15" applyNumberFormat="1" applyFont="1" applyBorder="1" applyAlignment="1">
      <alignment vertical="top" wrapText="1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3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1" fillId="0" borderId="8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workbookViewId="0" topLeftCell="A115">
      <selection activeCell="F119" sqref="F119"/>
    </sheetView>
  </sheetViews>
  <sheetFormatPr defaultColWidth="9.00390625" defaultRowHeight="12.75"/>
  <cols>
    <col min="1" max="1" width="4.125" style="0" bestFit="1" customWidth="1"/>
    <col min="2" max="2" width="6.25390625" style="0" bestFit="1" customWidth="1"/>
    <col min="3" max="3" width="5.125" style="0" bestFit="1" customWidth="1"/>
    <col min="4" max="4" width="24.25390625" style="0" customWidth="1"/>
    <col min="5" max="5" width="12.125" style="0" bestFit="1" customWidth="1"/>
    <col min="6" max="6" width="13.375" style="0" customWidth="1"/>
    <col min="7" max="7" width="12.375" style="0" customWidth="1"/>
    <col min="8" max="8" width="11.875" style="0" customWidth="1"/>
  </cols>
  <sheetData>
    <row r="1" spans="1:8" ht="12.75">
      <c r="A1" s="1"/>
      <c r="B1" s="1"/>
      <c r="C1" s="2"/>
      <c r="D1" s="3"/>
      <c r="E1" s="4" t="s">
        <v>0</v>
      </c>
      <c r="F1" s="5"/>
      <c r="G1" s="5"/>
      <c r="H1" s="105" t="s">
        <v>0</v>
      </c>
    </row>
    <row r="2" spans="1:8" ht="12.75">
      <c r="A2" s="109" t="s">
        <v>1</v>
      </c>
      <c r="B2" s="109"/>
      <c r="C2" s="109"/>
      <c r="D2" s="109"/>
      <c r="E2" s="109"/>
      <c r="F2" s="109"/>
      <c r="G2" s="109"/>
      <c r="H2" s="109"/>
    </row>
    <row r="3" spans="1:8" ht="12.75">
      <c r="A3" s="109" t="s">
        <v>99</v>
      </c>
      <c r="B3" s="109"/>
      <c r="C3" s="109"/>
      <c r="D3" s="109"/>
      <c r="E3" s="109"/>
      <c r="F3" s="109"/>
      <c r="G3" s="109"/>
      <c r="H3" s="109"/>
    </row>
    <row r="4" spans="1:8" ht="12.75">
      <c r="A4" s="110" t="s">
        <v>2</v>
      </c>
      <c r="B4" s="110"/>
      <c r="C4" s="110"/>
      <c r="D4" s="110"/>
      <c r="E4" s="110"/>
      <c r="F4" s="110"/>
      <c r="G4" s="110"/>
      <c r="H4" s="110"/>
    </row>
    <row r="5" spans="1:8" ht="12.75">
      <c r="A5" s="110" t="s">
        <v>100</v>
      </c>
      <c r="B5" s="110"/>
      <c r="C5" s="110"/>
      <c r="D5" s="110"/>
      <c r="E5" s="110"/>
      <c r="F5" s="110"/>
      <c r="G5" s="110"/>
      <c r="H5" s="110"/>
    </row>
    <row r="6" spans="1:8" ht="12.75">
      <c r="A6" s="110" t="s">
        <v>101</v>
      </c>
      <c r="B6" s="110"/>
      <c r="C6" s="110"/>
      <c r="D6" s="110"/>
      <c r="E6" s="110"/>
      <c r="F6" s="110"/>
      <c r="G6" s="110"/>
      <c r="H6" s="110"/>
    </row>
    <row r="7" spans="1:8" ht="12.75">
      <c r="A7" s="110" t="s">
        <v>102</v>
      </c>
      <c r="B7" s="110"/>
      <c r="C7" s="110"/>
      <c r="D7" s="110"/>
      <c r="E7" s="110"/>
      <c r="F7" s="110"/>
      <c r="G7" s="110"/>
      <c r="H7" s="110"/>
    </row>
    <row r="8" spans="1:8" ht="12.75">
      <c r="A8" s="110" t="s">
        <v>103</v>
      </c>
      <c r="B8" s="110"/>
      <c r="C8" s="110"/>
      <c r="D8" s="110"/>
      <c r="E8" s="110"/>
      <c r="F8" s="110"/>
      <c r="G8" s="110"/>
      <c r="H8" s="110"/>
    </row>
    <row r="9" spans="1:8" ht="12.75">
      <c r="A9" s="109"/>
      <c r="B9" s="109"/>
      <c r="C9" s="109"/>
      <c r="D9" s="109"/>
      <c r="E9" s="109"/>
      <c r="F9" s="5"/>
      <c r="G9" s="5"/>
      <c r="H9" s="5"/>
    </row>
    <row r="10" spans="1:8" ht="12.75">
      <c r="A10" s="114" t="s">
        <v>4</v>
      </c>
      <c r="B10" s="114"/>
      <c r="C10" s="114"/>
      <c r="D10" s="114"/>
      <c r="E10" s="114"/>
      <c r="F10" s="114"/>
      <c r="G10" s="114"/>
      <c r="H10" s="114"/>
    </row>
    <row r="11" spans="1:8" ht="12.75">
      <c r="A11" s="114" t="s">
        <v>5</v>
      </c>
      <c r="B11" s="114"/>
      <c r="C11" s="114"/>
      <c r="D11" s="114"/>
      <c r="E11" s="114"/>
      <c r="F11" s="114"/>
      <c r="G11" s="114"/>
      <c r="H11" s="114"/>
    </row>
    <row r="12" spans="1:8" ht="12.75">
      <c r="A12" s="1"/>
      <c r="B12" s="1"/>
      <c r="C12" s="2"/>
      <c r="D12" s="3"/>
      <c r="E12" s="4"/>
      <c r="F12" s="5"/>
      <c r="G12" s="5"/>
      <c r="H12" s="5"/>
    </row>
    <row r="13" spans="1:8" ht="26.25" thickBot="1">
      <c r="A13" s="6" t="s">
        <v>6</v>
      </c>
      <c r="B13" s="6" t="s">
        <v>7</v>
      </c>
      <c r="C13" s="7" t="s">
        <v>8</v>
      </c>
      <c r="D13" s="6" t="s">
        <v>9</v>
      </c>
      <c r="E13" s="8" t="s">
        <v>10</v>
      </c>
      <c r="F13" s="9" t="s">
        <v>11</v>
      </c>
      <c r="G13" s="9" t="s">
        <v>12</v>
      </c>
      <c r="H13" s="9" t="s">
        <v>13</v>
      </c>
    </row>
    <row r="14" spans="1:8" ht="14.25" thickBot="1" thickTop="1">
      <c r="A14" s="10" t="s">
        <v>14</v>
      </c>
      <c r="B14" s="115" t="s">
        <v>15</v>
      </c>
      <c r="C14" s="116"/>
      <c r="D14" s="117"/>
      <c r="E14" s="11">
        <v>1047030</v>
      </c>
      <c r="F14" s="11">
        <f>F15</f>
        <v>0</v>
      </c>
      <c r="G14" s="11">
        <f>G15</f>
        <v>42153</v>
      </c>
      <c r="H14" s="12">
        <f>E14+F14-G14</f>
        <v>1004877</v>
      </c>
    </row>
    <row r="15" spans="1:8" ht="30" customHeight="1" thickTop="1">
      <c r="A15" s="13"/>
      <c r="B15" s="14" t="s">
        <v>30</v>
      </c>
      <c r="C15" s="112" t="s">
        <v>31</v>
      </c>
      <c r="D15" s="113"/>
      <c r="E15" s="15">
        <v>927030</v>
      </c>
      <c r="F15" s="15">
        <f>F16</f>
        <v>0</v>
      </c>
      <c r="G15" s="15">
        <f>G16</f>
        <v>42153</v>
      </c>
      <c r="H15" s="16">
        <f aca="true" t="shared" si="0" ref="H15:H27">E15+F15-G15</f>
        <v>884877</v>
      </c>
    </row>
    <row r="16" spans="1:8" ht="148.5" customHeight="1" thickBot="1">
      <c r="A16" s="13"/>
      <c r="B16" s="17"/>
      <c r="C16" s="18">
        <v>6298</v>
      </c>
      <c r="D16" s="19" t="s">
        <v>32</v>
      </c>
      <c r="E16" s="20">
        <v>598090</v>
      </c>
      <c r="F16" s="21"/>
      <c r="G16" s="21">
        <v>42153</v>
      </c>
      <c r="H16" s="21">
        <f t="shared" si="0"/>
        <v>555937</v>
      </c>
    </row>
    <row r="17" spans="1:8" ht="14.25" thickBot="1" thickTop="1">
      <c r="A17" s="22">
        <v>700</v>
      </c>
      <c r="B17" s="111" t="s">
        <v>34</v>
      </c>
      <c r="C17" s="111"/>
      <c r="D17" s="111"/>
      <c r="E17" s="24">
        <v>1417529</v>
      </c>
      <c r="F17" s="24">
        <f>F18</f>
        <v>132564</v>
      </c>
      <c r="G17" s="24">
        <f>G18</f>
        <v>0</v>
      </c>
      <c r="H17" s="12">
        <f t="shared" si="0"/>
        <v>1550093</v>
      </c>
    </row>
    <row r="18" spans="1:8" ht="29.25" customHeight="1" thickTop="1">
      <c r="A18" s="25"/>
      <c r="B18" s="26">
        <v>70005</v>
      </c>
      <c r="C18" s="112" t="s">
        <v>35</v>
      </c>
      <c r="D18" s="113"/>
      <c r="E18" s="27">
        <v>1417529</v>
      </c>
      <c r="F18" s="27">
        <f>F19+F20+F21</f>
        <v>132564</v>
      </c>
      <c r="G18" s="27">
        <f>G19+G20+G21</f>
        <v>0</v>
      </c>
      <c r="H18" s="28">
        <f t="shared" si="0"/>
        <v>1550093</v>
      </c>
    </row>
    <row r="19" spans="1:8" ht="132.75" customHeight="1">
      <c r="A19" s="25"/>
      <c r="B19" s="29"/>
      <c r="C19" s="30" t="s">
        <v>45</v>
      </c>
      <c r="D19" s="31" t="s">
        <v>46</v>
      </c>
      <c r="E19" s="32">
        <v>0</v>
      </c>
      <c r="F19" s="21">
        <v>32194</v>
      </c>
      <c r="G19" s="21">
        <v>0</v>
      </c>
      <c r="H19" s="21">
        <f t="shared" si="0"/>
        <v>32194</v>
      </c>
    </row>
    <row r="20" spans="1:8" ht="92.25" customHeight="1">
      <c r="A20" s="25"/>
      <c r="B20" s="1"/>
      <c r="C20" s="30" t="s">
        <v>47</v>
      </c>
      <c r="D20" s="31" t="s">
        <v>48</v>
      </c>
      <c r="E20" s="32">
        <v>0</v>
      </c>
      <c r="F20" s="37">
        <v>96584</v>
      </c>
      <c r="G20" s="37"/>
      <c r="H20" s="21">
        <f t="shared" si="0"/>
        <v>96584</v>
      </c>
    </row>
    <row r="21" spans="1:8" ht="13.5" thickBot="1">
      <c r="A21" s="25"/>
      <c r="B21" s="1"/>
      <c r="C21" s="38" t="s">
        <v>88</v>
      </c>
      <c r="D21" s="39" t="s">
        <v>89</v>
      </c>
      <c r="E21" s="40">
        <v>124332</v>
      </c>
      <c r="F21" s="41">
        <v>3786</v>
      </c>
      <c r="G21" s="41"/>
      <c r="H21" s="41">
        <f t="shared" si="0"/>
        <v>128118</v>
      </c>
    </row>
    <row r="22" spans="1:8" ht="84" customHeight="1" thickBot="1" thickTop="1">
      <c r="A22" s="22">
        <v>756</v>
      </c>
      <c r="B22" s="115" t="s">
        <v>16</v>
      </c>
      <c r="C22" s="116"/>
      <c r="D22" s="117"/>
      <c r="E22" s="24">
        <v>4846008</v>
      </c>
      <c r="F22" s="24">
        <f>F23</f>
        <v>42153</v>
      </c>
      <c r="G22" s="24">
        <f>G23</f>
        <v>0</v>
      </c>
      <c r="H22" s="12">
        <f t="shared" si="0"/>
        <v>4888161</v>
      </c>
    </row>
    <row r="23" spans="1:8" ht="70.5" customHeight="1" thickTop="1">
      <c r="A23" s="33"/>
      <c r="B23" s="34">
        <v>75615</v>
      </c>
      <c r="C23" s="112" t="s">
        <v>36</v>
      </c>
      <c r="D23" s="113"/>
      <c r="E23" s="27">
        <v>1940111</v>
      </c>
      <c r="F23" s="27">
        <f>F24</f>
        <v>42153</v>
      </c>
      <c r="G23" s="27">
        <f>G24</f>
        <v>0</v>
      </c>
      <c r="H23" s="28">
        <f t="shared" si="0"/>
        <v>1982264</v>
      </c>
    </row>
    <row r="24" spans="1:8" ht="13.5" thickBot="1">
      <c r="A24" s="25"/>
      <c r="B24" s="35"/>
      <c r="C24" s="30" t="s">
        <v>17</v>
      </c>
      <c r="D24" s="36" t="s">
        <v>37</v>
      </c>
      <c r="E24" s="88">
        <v>1665111</v>
      </c>
      <c r="F24" s="21">
        <v>42153</v>
      </c>
      <c r="G24" s="21"/>
      <c r="H24" s="21">
        <f t="shared" si="0"/>
        <v>1707264</v>
      </c>
    </row>
    <row r="25" spans="1:8" ht="18" customHeight="1" thickBot="1" thickTop="1">
      <c r="A25" s="23">
        <v>801</v>
      </c>
      <c r="B25" s="115" t="s">
        <v>18</v>
      </c>
      <c r="C25" s="116"/>
      <c r="D25" s="117"/>
      <c r="E25" s="11">
        <v>845408</v>
      </c>
      <c r="F25" s="11">
        <f>F26</f>
        <v>11520</v>
      </c>
      <c r="G25" s="11">
        <f>G26</f>
        <v>0</v>
      </c>
      <c r="H25" s="12">
        <f t="shared" si="0"/>
        <v>856928</v>
      </c>
    </row>
    <row r="26" spans="1:8" ht="13.5" thickTop="1">
      <c r="A26" s="121"/>
      <c r="B26" s="42">
        <v>80195</v>
      </c>
      <c r="C26" s="119" t="s">
        <v>38</v>
      </c>
      <c r="D26" s="120"/>
      <c r="E26" s="44">
        <v>10000</v>
      </c>
      <c r="F26" s="44">
        <f>F27</f>
        <v>11520</v>
      </c>
      <c r="G26" s="44">
        <f>G27</f>
        <v>0</v>
      </c>
      <c r="H26" s="45">
        <f t="shared" si="0"/>
        <v>21520</v>
      </c>
    </row>
    <row r="27" spans="1:8" ht="69.75" customHeight="1" thickBot="1">
      <c r="A27" s="121"/>
      <c r="B27" s="46"/>
      <c r="C27" s="47" t="s">
        <v>20</v>
      </c>
      <c r="D27" s="48" t="s">
        <v>83</v>
      </c>
      <c r="E27" s="20">
        <v>0</v>
      </c>
      <c r="F27" s="21">
        <v>11520</v>
      </c>
      <c r="G27" s="21"/>
      <c r="H27" s="21">
        <f t="shared" si="0"/>
        <v>11520</v>
      </c>
    </row>
    <row r="28" spans="1:8" ht="14.25" thickBot="1" thickTop="1">
      <c r="A28" s="49"/>
      <c r="B28" s="50"/>
      <c r="C28" s="50"/>
      <c r="D28" s="51" t="s">
        <v>21</v>
      </c>
      <c r="E28" s="52">
        <f>E25+E22+E17+E14</f>
        <v>8155975</v>
      </c>
      <c r="F28" s="52">
        <f>F25+F22+F17+F14</f>
        <v>186237</v>
      </c>
      <c r="G28" s="52">
        <f>G25+G22+G17+G14</f>
        <v>42153</v>
      </c>
      <c r="H28" s="53">
        <f>E28+F28-G28</f>
        <v>8300059</v>
      </c>
    </row>
    <row r="29" spans="1:8" ht="13.5" thickTop="1">
      <c r="A29" s="54"/>
      <c r="B29" s="54"/>
      <c r="C29" s="55"/>
      <c r="D29" s="56"/>
      <c r="E29" s="57"/>
      <c r="F29" s="58"/>
      <c r="G29" s="58"/>
      <c r="H29" s="58"/>
    </row>
    <row r="30" spans="1:8" ht="12.75">
      <c r="A30" s="59"/>
      <c r="B30" s="1"/>
      <c r="C30" s="2"/>
      <c r="D30" s="3"/>
      <c r="E30" s="4"/>
      <c r="F30" s="58"/>
      <c r="G30" s="58"/>
      <c r="H30" s="58"/>
    </row>
    <row r="31" spans="1:8" ht="12.75">
      <c r="A31" s="59"/>
      <c r="B31" s="1"/>
      <c r="C31" s="2"/>
      <c r="D31" s="3"/>
      <c r="E31" s="4"/>
      <c r="F31" s="58"/>
      <c r="G31" s="58"/>
      <c r="H31" s="58"/>
    </row>
    <row r="32" spans="1:8" ht="12.75">
      <c r="A32" s="59"/>
      <c r="B32" s="1"/>
      <c r="C32" s="2"/>
      <c r="D32" s="3"/>
      <c r="E32" s="4"/>
      <c r="F32" s="58"/>
      <c r="G32" s="58"/>
      <c r="H32" s="58"/>
    </row>
    <row r="33" spans="1:8" ht="12.75">
      <c r="A33" s="59"/>
      <c r="B33" s="1"/>
      <c r="C33" s="2"/>
      <c r="D33" s="3"/>
      <c r="E33" s="4"/>
      <c r="F33" s="58"/>
      <c r="G33" s="58"/>
      <c r="H33" s="58"/>
    </row>
    <row r="34" spans="1:8" ht="12.75">
      <c r="A34" s="59"/>
      <c r="B34" s="1"/>
      <c r="C34" s="2"/>
      <c r="D34" s="3"/>
      <c r="E34" s="4"/>
      <c r="F34" s="58"/>
      <c r="G34" s="58"/>
      <c r="H34" s="58"/>
    </row>
    <row r="35" spans="1:8" ht="12.75">
      <c r="A35" s="59"/>
      <c r="B35" s="1"/>
      <c r="C35" s="2"/>
      <c r="D35" s="3"/>
      <c r="E35" s="4"/>
      <c r="F35" s="58"/>
      <c r="G35" s="58"/>
      <c r="H35" s="58"/>
    </row>
    <row r="36" spans="1:8" ht="12.75">
      <c r="A36" s="59"/>
      <c r="B36" s="1"/>
      <c r="C36" s="2"/>
      <c r="D36" s="3"/>
      <c r="E36" s="4"/>
      <c r="F36" s="58"/>
      <c r="G36" s="58"/>
      <c r="H36" s="58"/>
    </row>
    <row r="37" spans="1:8" ht="12.75">
      <c r="A37" s="59"/>
      <c r="B37" s="1"/>
      <c r="C37" s="2"/>
      <c r="D37" s="3"/>
      <c r="E37" s="4"/>
      <c r="F37" s="58"/>
      <c r="G37" s="58"/>
      <c r="H37" s="58"/>
    </row>
    <row r="38" spans="1:8" ht="12.75">
      <c r="A38" s="59"/>
      <c r="B38" s="1"/>
      <c r="C38" s="2"/>
      <c r="D38" s="3"/>
      <c r="E38" s="4"/>
      <c r="F38" s="58"/>
      <c r="G38" s="58"/>
      <c r="H38" s="58"/>
    </row>
    <row r="39" spans="1:8" ht="12.75">
      <c r="A39" s="59"/>
      <c r="B39" s="1"/>
      <c r="C39" s="2"/>
      <c r="D39" s="3"/>
      <c r="E39" s="4"/>
      <c r="F39" s="58"/>
      <c r="G39" s="58"/>
      <c r="H39" s="58"/>
    </row>
    <row r="40" spans="1:8" ht="12.75">
      <c r="A40" s="59"/>
      <c r="B40" s="1"/>
      <c r="C40" s="2"/>
      <c r="D40" s="3"/>
      <c r="E40" s="4"/>
      <c r="F40" s="58"/>
      <c r="G40" s="58"/>
      <c r="H40" s="58"/>
    </row>
    <row r="41" spans="1:8" ht="12.75">
      <c r="A41" s="59"/>
      <c r="B41" s="1"/>
      <c r="C41" s="2"/>
      <c r="D41" s="3"/>
      <c r="E41" s="4"/>
      <c r="F41" s="58"/>
      <c r="G41" s="58"/>
      <c r="H41" s="58"/>
    </row>
    <row r="42" spans="1:8" ht="12.75">
      <c r="A42" s="59"/>
      <c r="B42" s="1"/>
      <c r="C42" s="2"/>
      <c r="D42" s="3"/>
      <c r="E42" s="4"/>
      <c r="F42" s="58"/>
      <c r="G42" s="58"/>
      <c r="H42" s="58"/>
    </row>
    <row r="43" spans="1:8" ht="12.75">
      <c r="A43" s="59"/>
      <c r="B43" s="1"/>
      <c r="C43" s="2"/>
      <c r="D43" s="3"/>
      <c r="E43" s="4"/>
      <c r="F43" s="58"/>
      <c r="G43" s="58"/>
      <c r="H43" s="58"/>
    </row>
    <row r="44" spans="1:8" ht="12.75">
      <c r="A44" s="59"/>
      <c r="B44" s="1"/>
      <c r="C44" s="2"/>
      <c r="D44" s="3"/>
      <c r="E44" s="4"/>
      <c r="F44" s="58"/>
      <c r="G44" s="58"/>
      <c r="H44" s="58"/>
    </row>
    <row r="45" spans="1:8" ht="12.75">
      <c r="A45" s="59"/>
      <c r="B45" s="1"/>
      <c r="C45" s="2"/>
      <c r="D45" s="3"/>
      <c r="E45" s="4"/>
      <c r="F45" s="58"/>
      <c r="G45" s="58"/>
      <c r="H45" s="58"/>
    </row>
    <row r="46" spans="1:8" ht="12.75">
      <c r="A46" s="59"/>
      <c r="B46" s="1"/>
      <c r="C46" s="2"/>
      <c r="D46" s="3"/>
      <c r="E46" s="4"/>
      <c r="F46" s="58"/>
      <c r="G46" s="58"/>
      <c r="H46" s="58"/>
    </row>
    <row r="47" spans="1:8" ht="12.75">
      <c r="A47" s="59"/>
      <c r="B47" s="1"/>
      <c r="C47" s="2"/>
      <c r="D47" s="3"/>
      <c r="E47" s="4"/>
      <c r="F47" s="58"/>
      <c r="G47" s="58"/>
      <c r="H47" s="58"/>
    </row>
    <row r="48" spans="1:8" ht="12.75">
      <c r="A48" s="59"/>
      <c r="B48" s="1"/>
      <c r="C48" s="2"/>
      <c r="D48" s="3"/>
      <c r="E48" s="4"/>
      <c r="F48" s="58"/>
      <c r="G48" s="58"/>
      <c r="H48" s="58"/>
    </row>
    <row r="49" spans="1:8" ht="12.75">
      <c r="A49" s="59"/>
      <c r="B49" s="1"/>
      <c r="C49" s="2"/>
      <c r="D49" s="3"/>
      <c r="E49" s="4"/>
      <c r="F49" s="58"/>
      <c r="G49" s="58"/>
      <c r="H49" s="58"/>
    </row>
    <row r="50" spans="1:8" ht="12.75">
      <c r="A50" s="59"/>
      <c r="B50" s="1"/>
      <c r="C50" s="2"/>
      <c r="D50" s="3"/>
      <c r="E50" s="4"/>
      <c r="F50" s="58"/>
      <c r="G50" s="58"/>
      <c r="H50" s="58"/>
    </row>
    <row r="51" spans="1:8" ht="12.75">
      <c r="A51" s="59"/>
      <c r="B51" s="1"/>
      <c r="C51" s="2"/>
      <c r="D51" s="3"/>
      <c r="E51" s="4"/>
      <c r="F51" s="58"/>
      <c r="G51" s="58"/>
      <c r="H51" s="58"/>
    </row>
    <row r="52" spans="1:8" ht="12.75">
      <c r="A52" s="59"/>
      <c r="B52" s="1"/>
      <c r="C52" s="2"/>
      <c r="D52" s="3"/>
      <c r="E52" s="4"/>
      <c r="F52" s="58"/>
      <c r="G52" s="58"/>
      <c r="H52" s="58"/>
    </row>
    <row r="53" spans="1:8" ht="12.75">
      <c r="A53" s="59"/>
      <c r="B53" s="1"/>
      <c r="C53" s="2"/>
      <c r="D53" s="3"/>
      <c r="E53" s="4"/>
      <c r="F53" s="58"/>
      <c r="G53" s="58"/>
      <c r="H53" s="58"/>
    </row>
    <row r="54" spans="1:8" ht="12.75">
      <c r="A54" s="59"/>
      <c r="B54" s="1"/>
      <c r="C54" s="2"/>
      <c r="D54" s="3"/>
      <c r="E54" s="4"/>
      <c r="F54" s="58"/>
      <c r="G54" s="58"/>
      <c r="H54" s="58"/>
    </row>
    <row r="55" spans="1:8" ht="12.75">
      <c r="A55" s="59"/>
      <c r="B55" s="1"/>
      <c r="C55" s="2"/>
      <c r="D55" s="3"/>
      <c r="E55" s="4"/>
      <c r="F55" s="58"/>
      <c r="G55" s="58"/>
      <c r="H55" s="58"/>
    </row>
    <row r="56" spans="1:8" ht="12.75">
      <c r="A56" s="59"/>
      <c r="B56" s="1"/>
      <c r="C56" s="2"/>
      <c r="D56" s="3"/>
      <c r="E56" s="4"/>
      <c r="F56" s="58"/>
      <c r="G56" s="58"/>
      <c r="H56" s="58"/>
    </row>
    <row r="57" spans="1:8" ht="12.75">
      <c r="A57" s="59"/>
      <c r="B57" s="1"/>
      <c r="C57" s="2"/>
      <c r="D57" s="3"/>
      <c r="E57" s="4"/>
      <c r="F57" s="58"/>
      <c r="G57" s="58"/>
      <c r="H57" s="58"/>
    </row>
    <row r="58" spans="1:8" ht="12.75">
      <c r="A58" s="59"/>
      <c r="B58" s="1"/>
      <c r="C58" s="2"/>
      <c r="D58" s="3"/>
      <c r="E58" s="4"/>
      <c r="F58" s="58"/>
      <c r="G58" s="58"/>
      <c r="H58" s="58"/>
    </row>
    <row r="59" spans="1:8" ht="12.75">
      <c r="A59" s="59"/>
      <c r="B59" s="1"/>
      <c r="C59" s="2"/>
      <c r="D59" s="3"/>
      <c r="E59" s="4"/>
      <c r="F59" s="58"/>
      <c r="G59" s="58"/>
      <c r="H59" s="58"/>
    </row>
    <row r="60" spans="1:8" ht="12.75">
      <c r="A60" s="59"/>
      <c r="B60" s="1"/>
      <c r="C60" s="2"/>
      <c r="D60" s="3"/>
      <c r="E60" s="4"/>
      <c r="F60" s="58"/>
      <c r="G60" s="58"/>
      <c r="H60" s="58"/>
    </row>
    <row r="61" spans="1:8" ht="12.75">
      <c r="A61" s="59"/>
      <c r="B61" s="1"/>
      <c r="C61" s="2"/>
      <c r="D61" s="3"/>
      <c r="E61" s="4"/>
      <c r="F61" s="58"/>
      <c r="G61" s="58"/>
      <c r="H61" s="58"/>
    </row>
    <row r="62" spans="1:8" ht="12.75">
      <c r="A62" s="59"/>
      <c r="B62" s="1"/>
      <c r="C62" s="2"/>
      <c r="D62" s="3"/>
      <c r="E62" s="4"/>
      <c r="F62" s="58"/>
      <c r="G62" s="58"/>
      <c r="H62" s="58"/>
    </row>
    <row r="63" spans="1:8" ht="12.75">
      <c r="A63" s="109" t="s">
        <v>22</v>
      </c>
      <c r="B63" s="109"/>
      <c r="C63" s="109"/>
      <c r="D63" s="109"/>
      <c r="E63" s="109"/>
      <c r="F63" s="109"/>
      <c r="G63" s="109"/>
      <c r="H63" s="109"/>
    </row>
    <row r="64" spans="1:8" ht="12.75">
      <c r="A64" s="109" t="s">
        <v>98</v>
      </c>
      <c r="B64" s="109"/>
      <c r="C64" s="109"/>
      <c r="D64" s="109"/>
      <c r="E64" s="109"/>
      <c r="F64" s="109"/>
      <c r="G64" s="109"/>
      <c r="H64" s="109"/>
    </row>
    <row r="65" spans="1:8" ht="12.75">
      <c r="A65" s="110" t="s">
        <v>2</v>
      </c>
      <c r="B65" s="110"/>
      <c r="C65" s="110"/>
      <c r="D65" s="110"/>
      <c r="E65" s="110"/>
      <c r="F65" s="110"/>
      <c r="G65" s="110"/>
      <c r="H65" s="110"/>
    </row>
    <row r="66" spans="1:8" ht="12.75">
      <c r="A66" s="110" t="s">
        <v>96</v>
      </c>
      <c r="B66" s="110"/>
      <c r="C66" s="110"/>
      <c r="D66" s="110"/>
      <c r="E66" s="110"/>
      <c r="F66" s="110"/>
      <c r="G66" s="110"/>
      <c r="H66" s="110"/>
    </row>
    <row r="67" spans="1:8" ht="12.75">
      <c r="A67" s="110" t="s">
        <v>29</v>
      </c>
      <c r="B67" s="110"/>
      <c r="C67" s="110"/>
      <c r="D67" s="110"/>
      <c r="E67" s="110"/>
      <c r="F67" s="110"/>
      <c r="G67" s="110"/>
      <c r="H67" s="110"/>
    </row>
    <row r="68" spans="1:8" ht="12.75">
      <c r="A68" s="110" t="s">
        <v>97</v>
      </c>
      <c r="B68" s="110"/>
      <c r="C68" s="110"/>
      <c r="D68" s="110"/>
      <c r="E68" s="110"/>
      <c r="F68" s="110"/>
      <c r="G68" s="110"/>
      <c r="H68" s="110"/>
    </row>
    <row r="69" spans="1:8" ht="12.75">
      <c r="A69" s="110" t="s">
        <v>3</v>
      </c>
      <c r="B69" s="110"/>
      <c r="C69" s="110"/>
      <c r="D69" s="110"/>
      <c r="E69" s="110"/>
      <c r="F69" s="110"/>
      <c r="G69" s="110"/>
      <c r="H69" s="110"/>
    </row>
    <row r="70" spans="1:8" ht="12.75">
      <c r="A70" s="110" t="s">
        <v>0</v>
      </c>
      <c r="B70" s="110"/>
      <c r="C70" s="110"/>
      <c r="D70" s="110"/>
      <c r="E70" s="110"/>
      <c r="F70" s="110"/>
      <c r="G70" s="110"/>
      <c r="H70" s="110"/>
    </row>
    <row r="71" spans="1:8" ht="12.75">
      <c r="A71" s="60"/>
      <c r="B71" s="60"/>
      <c r="C71" s="60"/>
      <c r="D71" s="60"/>
      <c r="E71" s="61"/>
      <c r="F71" s="58"/>
      <c r="G71" s="58"/>
      <c r="H71" s="58"/>
    </row>
    <row r="72" spans="1:8" ht="12.75">
      <c r="A72" s="122" t="s">
        <v>23</v>
      </c>
      <c r="B72" s="122"/>
      <c r="C72" s="122"/>
      <c r="D72" s="122"/>
      <c r="E72" s="122"/>
      <c r="F72" s="122"/>
      <c r="G72" s="122"/>
      <c r="H72" s="122"/>
    </row>
    <row r="73" spans="1:8" ht="12.75">
      <c r="A73" s="122" t="s">
        <v>24</v>
      </c>
      <c r="B73" s="122"/>
      <c r="C73" s="122"/>
      <c r="D73" s="122"/>
      <c r="E73" s="122"/>
      <c r="F73" s="122"/>
      <c r="G73" s="122"/>
      <c r="H73" s="122"/>
    </row>
    <row r="74" spans="1:8" ht="12.75">
      <c r="A74" s="60"/>
      <c r="B74" s="60"/>
      <c r="C74" s="60"/>
      <c r="D74" s="60"/>
      <c r="E74" s="61"/>
      <c r="F74" s="58"/>
      <c r="G74" s="58"/>
      <c r="H74" s="58"/>
    </row>
    <row r="75" spans="1:8" ht="26.25" thickBot="1">
      <c r="A75" s="62" t="s">
        <v>6</v>
      </c>
      <c r="B75" s="62" t="s">
        <v>7</v>
      </c>
      <c r="C75" s="62"/>
      <c r="D75" s="62" t="s">
        <v>25</v>
      </c>
      <c r="E75" s="63" t="s">
        <v>26</v>
      </c>
      <c r="F75" s="64" t="s">
        <v>27</v>
      </c>
      <c r="G75" s="64" t="s">
        <v>28</v>
      </c>
      <c r="H75" s="64" t="s">
        <v>13</v>
      </c>
    </row>
    <row r="76" spans="1:8" ht="14.25" thickBot="1" thickTop="1">
      <c r="A76" s="65" t="s">
        <v>14</v>
      </c>
      <c r="B76" s="115" t="s">
        <v>15</v>
      </c>
      <c r="C76" s="116"/>
      <c r="D76" s="117"/>
      <c r="E76" s="11">
        <v>2066414</v>
      </c>
      <c r="F76" s="11">
        <f>F77</f>
        <v>56653</v>
      </c>
      <c r="G76" s="11">
        <f>G77</f>
        <v>42153</v>
      </c>
      <c r="H76" s="66">
        <f>E76+F76-G76</f>
        <v>2080914</v>
      </c>
    </row>
    <row r="77" spans="1:8" ht="34.5" customHeight="1" thickTop="1">
      <c r="A77" s="67"/>
      <c r="B77" s="97" t="s">
        <v>30</v>
      </c>
      <c r="C77" s="119" t="s">
        <v>31</v>
      </c>
      <c r="D77" s="120"/>
      <c r="E77" s="44">
        <v>1765067</v>
      </c>
      <c r="F77" s="44">
        <f>F78+F79</f>
        <v>56653</v>
      </c>
      <c r="G77" s="44">
        <f>G78+G79</f>
        <v>42153</v>
      </c>
      <c r="H77" s="68">
        <f aca="true" t="shared" si="1" ref="H77:H104">E77+F77-G77</f>
        <v>1779567</v>
      </c>
    </row>
    <row r="78" spans="1:8" ht="58.5" customHeight="1">
      <c r="A78" s="67"/>
      <c r="B78" s="67"/>
      <c r="C78" s="69">
        <v>6050</v>
      </c>
      <c r="D78" s="70" t="s">
        <v>39</v>
      </c>
      <c r="E78" s="20">
        <v>39000</v>
      </c>
      <c r="F78" s="71">
        <v>14500</v>
      </c>
      <c r="G78" s="71"/>
      <c r="H78" s="71">
        <f t="shared" si="1"/>
        <v>53500</v>
      </c>
    </row>
    <row r="79" spans="1:8" ht="85.5" customHeight="1">
      <c r="A79" s="67"/>
      <c r="B79" s="67"/>
      <c r="C79" s="43" t="s">
        <v>0</v>
      </c>
      <c r="D79" s="98" t="s">
        <v>40</v>
      </c>
      <c r="E79" s="44">
        <v>1686067</v>
      </c>
      <c r="F79" s="44">
        <f>F80+F81</f>
        <v>42153</v>
      </c>
      <c r="G79" s="44">
        <f>G80+G81</f>
        <v>42153</v>
      </c>
      <c r="H79" s="68">
        <f t="shared" si="1"/>
        <v>1686067</v>
      </c>
    </row>
    <row r="80" spans="1:8" ht="198" customHeight="1">
      <c r="A80" s="67"/>
      <c r="B80" s="67"/>
      <c r="C80" s="69">
        <v>6058</v>
      </c>
      <c r="D80" s="70" t="s">
        <v>41</v>
      </c>
      <c r="E80" s="20">
        <v>598090</v>
      </c>
      <c r="F80" s="71"/>
      <c r="G80" s="71">
        <v>42153</v>
      </c>
      <c r="H80" s="71">
        <f t="shared" si="1"/>
        <v>555937</v>
      </c>
    </row>
    <row r="81" spans="1:8" ht="204.75" thickBot="1">
      <c r="A81" s="67"/>
      <c r="B81" s="67"/>
      <c r="C81" s="69">
        <v>6059</v>
      </c>
      <c r="D81" s="70" t="s">
        <v>42</v>
      </c>
      <c r="E81" s="20">
        <v>771710</v>
      </c>
      <c r="F81" s="71">
        <v>42153</v>
      </c>
      <c r="G81" s="71"/>
      <c r="H81" s="71">
        <f t="shared" si="1"/>
        <v>813863</v>
      </c>
    </row>
    <row r="82" spans="1:8" ht="14.25" thickBot="1" thickTop="1">
      <c r="A82" s="23">
        <v>600</v>
      </c>
      <c r="B82" s="115" t="s">
        <v>33</v>
      </c>
      <c r="C82" s="116"/>
      <c r="D82" s="117"/>
      <c r="E82" s="11">
        <v>2563613</v>
      </c>
      <c r="F82" s="11">
        <f>F83</f>
        <v>89400</v>
      </c>
      <c r="G82" s="11">
        <f>G83</f>
        <v>0</v>
      </c>
      <c r="H82" s="66">
        <f t="shared" si="1"/>
        <v>2653013</v>
      </c>
    </row>
    <row r="83" spans="1:8" ht="13.5" thickTop="1">
      <c r="A83" s="73"/>
      <c r="B83" s="74">
        <v>60016</v>
      </c>
      <c r="C83" s="112" t="s">
        <v>43</v>
      </c>
      <c r="D83" s="113"/>
      <c r="E83" s="75">
        <v>2563613</v>
      </c>
      <c r="F83" s="75">
        <f>F84+F85+F86+F87</f>
        <v>89400</v>
      </c>
      <c r="G83" s="75">
        <f>G84+G85+G86+G87</f>
        <v>0</v>
      </c>
      <c r="H83" s="76">
        <f t="shared" si="1"/>
        <v>2653013</v>
      </c>
    </row>
    <row r="84" spans="1:8" ht="25.5">
      <c r="A84" s="73"/>
      <c r="B84" s="73"/>
      <c r="C84" s="72">
        <v>4210</v>
      </c>
      <c r="D84" s="48" t="s">
        <v>49</v>
      </c>
      <c r="E84" s="20">
        <v>25000</v>
      </c>
      <c r="F84" s="71">
        <v>4000</v>
      </c>
      <c r="G84" s="71">
        <v>0</v>
      </c>
      <c r="H84" s="71">
        <f t="shared" si="1"/>
        <v>29000</v>
      </c>
    </row>
    <row r="85" spans="1:8" ht="12.75">
      <c r="A85" s="73"/>
      <c r="B85" s="73"/>
      <c r="C85" s="78">
        <v>4270</v>
      </c>
      <c r="D85" s="79" t="s">
        <v>50</v>
      </c>
      <c r="E85" s="80">
        <v>50000</v>
      </c>
      <c r="F85" s="81">
        <v>41400</v>
      </c>
      <c r="G85" s="81"/>
      <c r="H85" s="81">
        <f t="shared" si="1"/>
        <v>91400</v>
      </c>
    </row>
    <row r="86" spans="1:8" ht="25.5">
      <c r="A86" s="73"/>
      <c r="B86" s="73"/>
      <c r="C86" s="78">
        <v>6050</v>
      </c>
      <c r="D86" s="79" t="s">
        <v>90</v>
      </c>
      <c r="E86" s="80">
        <v>460000</v>
      </c>
      <c r="F86" s="81">
        <v>32000</v>
      </c>
      <c r="G86" s="81"/>
      <c r="H86" s="81">
        <f t="shared" si="1"/>
        <v>492000</v>
      </c>
    </row>
    <row r="87" spans="1:8" ht="26.25" thickBot="1">
      <c r="A87" s="73"/>
      <c r="B87" s="73"/>
      <c r="C87" s="92">
        <v>6050</v>
      </c>
      <c r="D87" s="96" t="s">
        <v>51</v>
      </c>
      <c r="E87" s="93">
        <v>40000</v>
      </c>
      <c r="F87" s="99">
        <v>12000</v>
      </c>
      <c r="G87" s="99"/>
      <c r="H87" s="99">
        <f t="shared" si="1"/>
        <v>52000</v>
      </c>
    </row>
    <row r="88" spans="1:8" ht="15.75" customHeight="1" thickBot="1" thickTop="1">
      <c r="A88" s="23">
        <v>700</v>
      </c>
      <c r="B88" s="115" t="s">
        <v>52</v>
      </c>
      <c r="C88" s="116"/>
      <c r="D88" s="117"/>
      <c r="E88" s="11">
        <v>245000</v>
      </c>
      <c r="F88" s="11">
        <f>F89</f>
        <v>35000</v>
      </c>
      <c r="G88" s="11">
        <f>G89</f>
        <v>2000</v>
      </c>
      <c r="H88" s="66">
        <f t="shared" si="1"/>
        <v>278000</v>
      </c>
    </row>
    <row r="89" spans="1:8" ht="28.5" customHeight="1" thickTop="1">
      <c r="A89" s="123"/>
      <c r="B89" s="26">
        <v>70005</v>
      </c>
      <c r="C89" s="119" t="s">
        <v>35</v>
      </c>
      <c r="D89" s="120"/>
      <c r="E89" s="44">
        <v>245000</v>
      </c>
      <c r="F89" s="44">
        <f>F90+F91+F92+F93+F94</f>
        <v>35000</v>
      </c>
      <c r="G89" s="44">
        <f>G90+G91+G92+G93+G94</f>
        <v>2000</v>
      </c>
      <c r="H89" s="68">
        <f t="shared" si="1"/>
        <v>278000</v>
      </c>
    </row>
    <row r="90" spans="1:8" ht="12.75">
      <c r="A90" s="123"/>
      <c r="B90" s="83"/>
      <c r="C90" s="72">
        <v>4270</v>
      </c>
      <c r="D90" s="19" t="s">
        <v>50</v>
      </c>
      <c r="E90" s="20">
        <v>20000</v>
      </c>
      <c r="F90" s="71">
        <v>20000</v>
      </c>
      <c r="G90" s="71">
        <v>0</v>
      </c>
      <c r="H90" s="71">
        <f t="shared" si="1"/>
        <v>40000</v>
      </c>
    </row>
    <row r="91" spans="1:8" ht="69" customHeight="1">
      <c r="A91" s="123"/>
      <c r="B91" s="83"/>
      <c r="C91" s="72">
        <v>4300</v>
      </c>
      <c r="D91" s="19" t="s">
        <v>54</v>
      </c>
      <c r="E91" s="20">
        <v>65000</v>
      </c>
      <c r="F91" s="71">
        <v>6500</v>
      </c>
      <c r="G91" s="71">
        <v>0</v>
      </c>
      <c r="H91" s="71">
        <f t="shared" si="1"/>
        <v>71500</v>
      </c>
    </row>
    <row r="92" spans="1:8" ht="42.75" customHeight="1">
      <c r="A92" s="82"/>
      <c r="B92" s="87"/>
      <c r="C92" s="72">
        <v>6050</v>
      </c>
      <c r="D92" s="19" t="s">
        <v>55</v>
      </c>
      <c r="E92" s="91">
        <v>15000</v>
      </c>
      <c r="F92" s="71">
        <v>6000</v>
      </c>
      <c r="G92" s="71"/>
      <c r="H92" s="71">
        <f t="shared" si="1"/>
        <v>21000</v>
      </c>
    </row>
    <row r="93" spans="1:8" ht="30.75" customHeight="1">
      <c r="A93" s="82"/>
      <c r="B93" s="87"/>
      <c r="C93" s="72">
        <v>6060</v>
      </c>
      <c r="D93" s="19" t="s">
        <v>56</v>
      </c>
      <c r="E93" s="91">
        <v>10000</v>
      </c>
      <c r="F93" s="71"/>
      <c r="G93" s="71">
        <v>2000</v>
      </c>
      <c r="H93" s="71">
        <f t="shared" si="1"/>
        <v>8000</v>
      </c>
    </row>
    <row r="94" spans="1:8" ht="33" customHeight="1" thickBot="1">
      <c r="A94" s="82"/>
      <c r="B94" s="87"/>
      <c r="C94" s="92">
        <v>6060</v>
      </c>
      <c r="D94" s="39" t="s">
        <v>57</v>
      </c>
      <c r="E94" s="93">
        <v>0</v>
      </c>
      <c r="F94" s="99">
        <v>2500</v>
      </c>
      <c r="G94" s="99"/>
      <c r="H94" s="99">
        <f t="shared" si="1"/>
        <v>2500</v>
      </c>
    </row>
    <row r="95" spans="1:8" ht="14.25" thickBot="1" thickTop="1">
      <c r="A95" s="23">
        <v>710</v>
      </c>
      <c r="B95" s="115" t="s">
        <v>58</v>
      </c>
      <c r="C95" s="116"/>
      <c r="D95" s="117"/>
      <c r="E95" s="11">
        <v>84000</v>
      </c>
      <c r="F95" s="11">
        <f>F96</f>
        <v>4000</v>
      </c>
      <c r="G95" s="11">
        <f>G96</f>
        <v>0</v>
      </c>
      <c r="H95" s="66">
        <f t="shared" si="1"/>
        <v>88000</v>
      </c>
    </row>
    <row r="96" spans="1:8" ht="13.5" thickTop="1">
      <c r="A96" s="13"/>
      <c r="B96" s="84">
        <v>71035</v>
      </c>
      <c r="C96" s="119" t="s">
        <v>59</v>
      </c>
      <c r="D96" s="120"/>
      <c r="E96" s="44">
        <v>4000</v>
      </c>
      <c r="F96" s="44">
        <f>F97+F98</f>
        <v>4000</v>
      </c>
      <c r="G96" s="44">
        <f>G97+G98</f>
        <v>0</v>
      </c>
      <c r="H96" s="68">
        <f t="shared" si="1"/>
        <v>8000</v>
      </c>
    </row>
    <row r="97" spans="1:8" ht="25.5">
      <c r="A97" s="13"/>
      <c r="B97" s="125"/>
      <c r="C97" s="85">
        <v>4210</v>
      </c>
      <c r="D97" s="19" t="s">
        <v>49</v>
      </c>
      <c r="E97" s="80">
        <v>500</v>
      </c>
      <c r="F97" s="71">
        <v>2000</v>
      </c>
      <c r="G97" s="71"/>
      <c r="H97" s="71">
        <f t="shared" si="1"/>
        <v>2500</v>
      </c>
    </row>
    <row r="98" spans="1:8" ht="13.5" thickBot="1">
      <c r="A98" s="13"/>
      <c r="B98" s="126"/>
      <c r="C98" s="72">
        <v>4300</v>
      </c>
      <c r="D98" s="19" t="s">
        <v>53</v>
      </c>
      <c r="E98" s="91">
        <v>3500</v>
      </c>
      <c r="F98" s="71">
        <v>2000</v>
      </c>
      <c r="G98" s="71"/>
      <c r="H98" s="71">
        <f t="shared" si="1"/>
        <v>5500</v>
      </c>
    </row>
    <row r="99" spans="1:8" ht="14.25" thickBot="1" thickTop="1">
      <c r="A99" s="23">
        <v>750</v>
      </c>
      <c r="B99" s="115" t="s">
        <v>60</v>
      </c>
      <c r="C99" s="116"/>
      <c r="D99" s="117"/>
      <c r="E99" s="11">
        <v>2242000</v>
      </c>
      <c r="F99" s="11">
        <f>F100+F102</f>
        <v>15191</v>
      </c>
      <c r="G99" s="11">
        <f>G100+G102</f>
        <v>44500</v>
      </c>
      <c r="H99" s="66">
        <f t="shared" si="1"/>
        <v>2212691</v>
      </c>
    </row>
    <row r="100" spans="1:8" ht="13.5" thickTop="1">
      <c r="A100" s="13"/>
      <c r="B100" s="106">
        <v>75023</v>
      </c>
      <c r="C100" s="112" t="s">
        <v>91</v>
      </c>
      <c r="D100" s="113"/>
      <c r="E100" s="107">
        <v>1584300</v>
      </c>
      <c r="F100" s="107">
        <f>F101</f>
        <v>0</v>
      </c>
      <c r="G100" s="107">
        <f>G101</f>
        <v>32000</v>
      </c>
      <c r="H100" s="108">
        <f>E100+F100-G100</f>
        <v>1552300</v>
      </c>
    </row>
    <row r="101" spans="1:8" ht="33" customHeight="1">
      <c r="A101" s="13"/>
      <c r="B101" s="87"/>
      <c r="C101" s="72">
        <v>4010</v>
      </c>
      <c r="D101" s="19" t="s">
        <v>92</v>
      </c>
      <c r="E101" s="91">
        <v>894000</v>
      </c>
      <c r="F101" s="91"/>
      <c r="G101" s="91">
        <v>32000</v>
      </c>
      <c r="H101" s="71">
        <f>E101+F101-G101</f>
        <v>862000</v>
      </c>
    </row>
    <row r="102" spans="1:8" ht="73.5" customHeight="1">
      <c r="A102" s="126"/>
      <c r="B102" s="26">
        <v>75095</v>
      </c>
      <c r="C102" s="127" t="s">
        <v>84</v>
      </c>
      <c r="D102" s="128"/>
      <c r="E102" s="75">
        <v>371000</v>
      </c>
      <c r="F102" s="75">
        <f>F103+F104</f>
        <v>15191</v>
      </c>
      <c r="G102" s="75">
        <f>G103+G104</f>
        <v>12500</v>
      </c>
      <c r="H102" s="76">
        <f t="shared" si="1"/>
        <v>373691</v>
      </c>
    </row>
    <row r="103" spans="1:8" ht="12.75">
      <c r="A103" s="126"/>
      <c r="B103" s="83"/>
      <c r="C103" s="72">
        <v>4170</v>
      </c>
      <c r="D103" s="19" t="s">
        <v>61</v>
      </c>
      <c r="E103" s="91">
        <v>7000</v>
      </c>
      <c r="F103" s="71">
        <v>7200</v>
      </c>
      <c r="G103" s="71"/>
      <c r="H103" s="71">
        <f t="shared" si="1"/>
        <v>14200</v>
      </c>
    </row>
    <row r="104" spans="1:8" ht="39" customHeight="1" thickBot="1">
      <c r="A104" s="126"/>
      <c r="B104" s="13"/>
      <c r="C104" s="100">
        <v>4210</v>
      </c>
      <c r="D104" s="94" t="s">
        <v>62</v>
      </c>
      <c r="E104" s="95">
        <v>73000</v>
      </c>
      <c r="F104" s="81">
        <v>7991</v>
      </c>
      <c r="G104" s="81">
        <v>12500</v>
      </c>
      <c r="H104" s="81">
        <f t="shared" si="1"/>
        <v>68491</v>
      </c>
    </row>
    <row r="105" spans="1:8" ht="14.25" thickBot="1" thickTop="1">
      <c r="A105" s="23">
        <v>758</v>
      </c>
      <c r="B105" s="115" t="s">
        <v>63</v>
      </c>
      <c r="C105" s="116"/>
      <c r="D105" s="117"/>
      <c r="E105" s="86">
        <v>120740</v>
      </c>
      <c r="F105" s="66">
        <f>F106</f>
        <v>0</v>
      </c>
      <c r="G105" s="66">
        <f>G106</f>
        <v>70522</v>
      </c>
      <c r="H105" s="66">
        <f aca="true" t="shared" si="2" ref="H105:H148">E105+F105-G105</f>
        <v>50218</v>
      </c>
    </row>
    <row r="106" spans="1:8" ht="14.25" thickBot="1" thickTop="1">
      <c r="A106" s="13"/>
      <c r="B106" s="89">
        <v>75818</v>
      </c>
      <c r="C106" s="112" t="s">
        <v>64</v>
      </c>
      <c r="D106" s="113"/>
      <c r="E106" s="90">
        <v>120740</v>
      </c>
      <c r="F106" s="102">
        <f>F107</f>
        <v>0</v>
      </c>
      <c r="G106" s="102">
        <f>G107</f>
        <v>70522</v>
      </c>
      <c r="H106" s="66">
        <f t="shared" si="2"/>
        <v>50218</v>
      </c>
    </row>
    <row r="107" spans="1:8" ht="14.25" thickBot="1" thickTop="1">
      <c r="A107" s="13"/>
      <c r="B107" s="62"/>
      <c r="C107" s="78">
        <v>4810</v>
      </c>
      <c r="D107" s="79" t="s">
        <v>65</v>
      </c>
      <c r="E107" s="103">
        <v>120740</v>
      </c>
      <c r="F107" s="81"/>
      <c r="G107" s="81">
        <v>70522</v>
      </c>
      <c r="H107" s="81">
        <f t="shared" si="2"/>
        <v>50218</v>
      </c>
    </row>
    <row r="108" spans="1:8" ht="14.25" thickBot="1" thickTop="1">
      <c r="A108" s="23">
        <v>801</v>
      </c>
      <c r="B108" s="111" t="s">
        <v>18</v>
      </c>
      <c r="C108" s="111"/>
      <c r="D108" s="111"/>
      <c r="E108" s="86">
        <v>7921621</v>
      </c>
      <c r="F108" s="66">
        <f>F109+F113+F116+F122+F124</f>
        <v>101190</v>
      </c>
      <c r="G108" s="66">
        <f>G109+G113+G116+G122+G124</f>
        <v>91675</v>
      </c>
      <c r="H108" s="66">
        <f t="shared" si="2"/>
        <v>7931136</v>
      </c>
    </row>
    <row r="109" spans="1:8" ht="13.5" thickTop="1">
      <c r="A109" s="13"/>
      <c r="B109" s="89">
        <v>80101</v>
      </c>
      <c r="C109" s="118" t="s">
        <v>66</v>
      </c>
      <c r="D109" s="118"/>
      <c r="E109" s="90">
        <v>3204587</v>
      </c>
      <c r="F109" s="102">
        <f>F110+F111+F112</f>
        <v>56771</v>
      </c>
      <c r="G109" s="102">
        <f>G110+G111+G112</f>
        <v>52850</v>
      </c>
      <c r="H109" s="102">
        <f t="shared" si="2"/>
        <v>3208508</v>
      </c>
    </row>
    <row r="110" spans="1:8" ht="43.5" customHeight="1">
      <c r="A110" s="13"/>
      <c r="B110" s="13"/>
      <c r="C110" s="72">
        <v>4010</v>
      </c>
      <c r="D110" s="48" t="s">
        <v>67</v>
      </c>
      <c r="E110" s="91">
        <v>1828000</v>
      </c>
      <c r="F110" s="71"/>
      <c r="G110" s="71">
        <v>52850</v>
      </c>
      <c r="H110" s="71">
        <f t="shared" si="2"/>
        <v>1775150</v>
      </c>
    </row>
    <row r="111" spans="1:8" ht="69.75" customHeight="1">
      <c r="A111" s="13"/>
      <c r="B111" s="13"/>
      <c r="C111" s="72">
        <v>4210</v>
      </c>
      <c r="D111" s="48" t="s">
        <v>93</v>
      </c>
      <c r="E111" s="91">
        <v>255000</v>
      </c>
      <c r="F111" s="71">
        <v>15221</v>
      </c>
      <c r="G111" s="71"/>
      <c r="H111" s="71">
        <f t="shared" si="2"/>
        <v>270221</v>
      </c>
    </row>
    <row r="112" spans="1:8" ht="78.75" customHeight="1">
      <c r="A112" s="13"/>
      <c r="B112" s="13"/>
      <c r="C112" s="78">
        <v>4270</v>
      </c>
      <c r="D112" s="79" t="s">
        <v>94</v>
      </c>
      <c r="E112" s="103">
        <v>16000</v>
      </c>
      <c r="F112" s="81">
        <v>41550</v>
      </c>
      <c r="G112" s="81"/>
      <c r="H112" s="71">
        <f t="shared" si="2"/>
        <v>57550</v>
      </c>
    </row>
    <row r="113" spans="1:8" ht="29.25" customHeight="1">
      <c r="A113" s="13"/>
      <c r="B113" s="84">
        <v>80103</v>
      </c>
      <c r="C113" s="124" t="s">
        <v>68</v>
      </c>
      <c r="D113" s="124"/>
      <c r="E113" s="104">
        <v>323500</v>
      </c>
      <c r="F113" s="68">
        <f>F114+F115</f>
        <v>0</v>
      </c>
      <c r="G113" s="68">
        <f>G114+G115</f>
        <v>5000</v>
      </c>
      <c r="H113" s="68">
        <f t="shared" si="2"/>
        <v>318500</v>
      </c>
    </row>
    <row r="114" spans="1:8" ht="12.75">
      <c r="A114" s="13"/>
      <c r="B114" s="13"/>
      <c r="C114" s="72">
        <v>4170</v>
      </c>
      <c r="D114" s="48" t="s">
        <v>61</v>
      </c>
      <c r="E114" s="91">
        <v>3600</v>
      </c>
      <c r="F114" s="71"/>
      <c r="G114" s="71">
        <v>3600</v>
      </c>
      <c r="H114" s="71">
        <f t="shared" si="2"/>
        <v>0</v>
      </c>
    </row>
    <row r="115" spans="1:8" ht="25.5">
      <c r="A115" s="13"/>
      <c r="B115" s="13"/>
      <c r="C115" s="78">
        <v>4210</v>
      </c>
      <c r="D115" s="79" t="s">
        <v>49</v>
      </c>
      <c r="E115" s="103">
        <v>1400</v>
      </c>
      <c r="F115" s="81"/>
      <c r="G115" s="81">
        <v>1400</v>
      </c>
      <c r="H115" s="71">
        <f t="shared" si="2"/>
        <v>0</v>
      </c>
    </row>
    <row r="116" spans="1:8" ht="12.75">
      <c r="A116" s="13"/>
      <c r="B116" s="84">
        <v>80110</v>
      </c>
      <c r="C116" s="124" t="s">
        <v>19</v>
      </c>
      <c r="D116" s="124"/>
      <c r="E116" s="104">
        <v>3412934</v>
      </c>
      <c r="F116" s="68">
        <f>F117+F118+F119+F120+F121</f>
        <v>30399</v>
      </c>
      <c r="G116" s="68">
        <f>G117+G118+G119+G120+G121</f>
        <v>30225</v>
      </c>
      <c r="H116" s="68">
        <f t="shared" si="2"/>
        <v>3413108</v>
      </c>
    </row>
    <row r="117" spans="1:8" ht="38.25">
      <c r="A117" s="13"/>
      <c r="B117" s="13"/>
      <c r="C117" s="72">
        <v>4010</v>
      </c>
      <c r="D117" s="48" t="s">
        <v>67</v>
      </c>
      <c r="E117" s="91">
        <v>1020000</v>
      </c>
      <c r="F117" s="71"/>
      <c r="G117" s="71">
        <v>30225</v>
      </c>
      <c r="H117" s="71">
        <f t="shared" si="2"/>
        <v>989775</v>
      </c>
    </row>
    <row r="118" spans="1:8" ht="12.75">
      <c r="A118" s="13"/>
      <c r="B118" s="13"/>
      <c r="C118" s="72">
        <v>4170</v>
      </c>
      <c r="D118" s="48" t="s">
        <v>61</v>
      </c>
      <c r="E118" s="91">
        <v>0</v>
      </c>
      <c r="F118" s="71">
        <v>450</v>
      </c>
      <c r="G118" s="71"/>
      <c r="H118" s="71">
        <f t="shared" si="2"/>
        <v>450</v>
      </c>
    </row>
    <row r="119" spans="1:8" ht="51">
      <c r="A119" s="13"/>
      <c r="B119" s="13"/>
      <c r="C119" s="72">
        <v>4210</v>
      </c>
      <c r="D119" s="48" t="s">
        <v>95</v>
      </c>
      <c r="E119" s="91">
        <v>150000</v>
      </c>
      <c r="F119" s="71">
        <v>8174</v>
      </c>
      <c r="G119" s="71"/>
      <c r="H119" s="71">
        <f t="shared" si="2"/>
        <v>158174</v>
      </c>
    </row>
    <row r="120" spans="1:8" ht="12.75">
      <c r="A120" s="13"/>
      <c r="B120" s="13"/>
      <c r="C120" s="72">
        <v>4270</v>
      </c>
      <c r="D120" s="48" t="s">
        <v>87</v>
      </c>
      <c r="E120" s="91">
        <v>4000</v>
      </c>
      <c r="F120" s="71">
        <v>3200</v>
      </c>
      <c r="G120" s="71"/>
      <c r="H120" s="71">
        <f t="shared" si="2"/>
        <v>7200</v>
      </c>
    </row>
    <row r="121" spans="1:8" ht="25.5">
      <c r="A121" s="13"/>
      <c r="B121" s="13"/>
      <c r="C121" s="78">
        <v>6050</v>
      </c>
      <c r="D121" s="79" t="s">
        <v>69</v>
      </c>
      <c r="E121" s="103">
        <v>10000</v>
      </c>
      <c r="F121" s="81">
        <v>18575</v>
      </c>
      <c r="G121" s="81"/>
      <c r="H121" s="71">
        <f t="shared" si="2"/>
        <v>28575</v>
      </c>
    </row>
    <row r="122" spans="1:8" ht="30" customHeight="1">
      <c r="A122" s="13"/>
      <c r="B122" s="84">
        <v>80114</v>
      </c>
      <c r="C122" s="124" t="s">
        <v>70</v>
      </c>
      <c r="D122" s="124"/>
      <c r="E122" s="104">
        <v>167000</v>
      </c>
      <c r="F122" s="68">
        <f>F123</f>
        <v>2000</v>
      </c>
      <c r="G122" s="68">
        <f>G123</f>
        <v>0</v>
      </c>
      <c r="H122" s="68">
        <f t="shared" si="2"/>
        <v>169000</v>
      </c>
    </row>
    <row r="123" spans="1:8" ht="25.5">
      <c r="A123" s="13"/>
      <c r="B123" s="13"/>
      <c r="C123" s="78">
        <v>4210</v>
      </c>
      <c r="D123" s="79" t="s">
        <v>49</v>
      </c>
      <c r="E123" s="103">
        <v>9300</v>
      </c>
      <c r="F123" s="81">
        <v>2000</v>
      </c>
      <c r="G123" s="81"/>
      <c r="H123" s="81">
        <f t="shared" si="2"/>
        <v>11300</v>
      </c>
    </row>
    <row r="124" spans="1:8" ht="80.25" customHeight="1">
      <c r="A124" s="13"/>
      <c r="B124" s="84">
        <v>80195</v>
      </c>
      <c r="C124" s="124" t="s">
        <v>85</v>
      </c>
      <c r="D124" s="124"/>
      <c r="E124" s="104">
        <v>68600</v>
      </c>
      <c r="F124" s="68">
        <f>F125+F126</f>
        <v>12020</v>
      </c>
      <c r="G124" s="68">
        <f>G125+G126</f>
        <v>3600</v>
      </c>
      <c r="H124" s="68">
        <f t="shared" si="2"/>
        <v>77020</v>
      </c>
    </row>
    <row r="125" spans="1:8" ht="25.5">
      <c r="A125" s="13"/>
      <c r="B125" s="13"/>
      <c r="C125" s="72">
        <v>4210</v>
      </c>
      <c r="D125" s="48" t="s">
        <v>49</v>
      </c>
      <c r="E125" s="91">
        <v>22600</v>
      </c>
      <c r="F125" s="71"/>
      <c r="G125" s="71">
        <v>3600</v>
      </c>
      <c r="H125" s="71">
        <f t="shared" si="2"/>
        <v>19000</v>
      </c>
    </row>
    <row r="126" spans="1:8" ht="13.5" thickBot="1">
      <c r="A126" s="13"/>
      <c r="B126" s="13"/>
      <c r="C126" s="78">
        <v>4300</v>
      </c>
      <c r="D126" s="79" t="s">
        <v>71</v>
      </c>
      <c r="E126" s="103">
        <v>16000</v>
      </c>
      <c r="F126" s="81">
        <v>12020</v>
      </c>
      <c r="G126" s="81"/>
      <c r="H126" s="81">
        <f t="shared" si="2"/>
        <v>28020</v>
      </c>
    </row>
    <row r="127" spans="1:8" ht="14.25" thickBot="1" thickTop="1">
      <c r="A127" s="23">
        <v>852</v>
      </c>
      <c r="B127" s="111" t="s">
        <v>72</v>
      </c>
      <c r="C127" s="111"/>
      <c r="D127" s="111"/>
      <c r="E127" s="86">
        <v>2651270</v>
      </c>
      <c r="F127" s="66">
        <f>F128</f>
        <v>10000</v>
      </c>
      <c r="G127" s="66">
        <f>G128</f>
        <v>0</v>
      </c>
      <c r="H127" s="66">
        <f t="shared" si="2"/>
        <v>2661270</v>
      </c>
    </row>
    <row r="128" spans="1:8" ht="31.5" customHeight="1" thickTop="1">
      <c r="A128" s="13"/>
      <c r="B128" s="89">
        <v>85214</v>
      </c>
      <c r="C128" s="118" t="s">
        <v>73</v>
      </c>
      <c r="D128" s="118"/>
      <c r="E128" s="90">
        <v>336600</v>
      </c>
      <c r="F128" s="102">
        <f>F129</f>
        <v>10000</v>
      </c>
      <c r="G128" s="102">
        <f>G129</f>
        <v>0</v>
      </c>
      <c r="H128" s="102">
        <f t="shared" si="2"/>
        <v>346600</v>
      </c>
    </row>
    <row r="129" spans="1:8" ht="49.5" customHeight="1" thickBot="1">
      <c r="A129" s="13"/>
      <c r="B129" s="13"/>
      <c r="C129" s="78">
        <v>3110</v>
      </c>
      <c r="D129" s="79" t="s">
        <v>74</v>
      </c>
      <c r="E129" s="103">
        <v>329960</v>
      </c>
      <c r="F129" s="81">
        <v>10000</v>
      </c>
      <c r="G129" s="81"/>
      <c r="H129" s="81">
        <f t="shared" si="2"/>
        <v>339960</v>
      </c>
    </row>
    <row r="130" spans="1:8" ht="29.25" customHeight="1" thickBot="1" thickTop="1">
      <c r="A130" s="23">
        <v>900</v>
      </c>
      <c r="B130" s="111" t="s">
        <v>44</v>
      </c>
      <c r="C130" s="111"/>
      <c r="D130" s="111"/>
      <c r="E130" s="86">
        <v>3371704</v>
      </c>
      <c r="F130" s="66">
        <f>F131+F134</f>
        <v>53000</v>
      </c>
      <c r="G130" s="66">
        <f>G131+G134</f>
        <v>15000</v>
      </c>
      <c r="H130" s="66">
        <f t="shared" si="2"/>
        <v>3409704</v>
      </c>
    </row>
    <row r="131" spans="1:8" ht="121.5" customHeight="1" thickTop="1">
      <c r="A131" s="13"/>
      <c r="B131" s="89">
        <v>90004</v>
      </c>
      <c r="C131" s="89"/>
      <c r="D131" s="101" t="s">
        <v>86</v>
      </c>
      <c r="E131" s="90">
        <v>117092</v>
      </c>
      <c r="F131" s="102">
        <f>F132+F133</f>
        <v>38000</v>
      </c>
      <c r="G131" s="102">
        <f>G132+G133</f>
        <v>0</v>
      </c>
      <c r="H131" s="102">
        <f t="shared" si="2"/>
        <v>155092</v>
      </c>
    </row>
    <row r="132" spans="1:8" ht="25.5">
      <c r="A132" s="13"/>
      <c r="B132" s="13"/>
      <c r="C132" s="72">
        <v>4210</v>
      </c>
      <c r="D132" s="48" t="s">
        <v>49</v>
      </c>
      <c r="E132" s="91">
        <v>42092</v>
      </c>
      <c r="F132" s="71">
        <v>8000</v>
      </c>
      <c r="G132" s="71"/>
      <c r="H132" s="71">
        <f t="shared" si="2"/>
        <v>50092</v>
      </c>
    </row>
    <row r="133" spans="1:8" ht="12.75">
      <c r="A133" s="13"/>
      <c r="B133" s="13"/>
      <c r="C133" s="78">
        <v>4300</v>
      </c>
      <c r="D133" s="79" t="s">
        <v>71</v>
      </c>
      <c r="E133" s="103">
        <v>24935</v>
      </c>
      <c r="F133" s="81">
        <v>30000</v>
      </c>
      <c r="G133" s="81"/>
      <c r="H133" s="71">
        <f t="shared" si="2"/>
        <v>54935</v>
      </c>
    </row>
    <row r="134" spans="1:8" ht="15.75" customHeight="1">
      <c r="A134" s="13"/>
      <c r="B134" s="84">
        <v>90015</v>
      </c>
      <c r="C134" s="84"/>
      <c r="D134" s="77" t="s">
        <v>75</v>
      </c>
      <c r="E134" s="104">
        <v>215000</v>
      </c>
      <c r="F134" s="68">
        <f>F135+F136</f>
        <v>15000</v>
      </c>
      <c r="G134" s="68">
        <f>G135+G136</f>
        <v>15000</v>
      </c>
      <c r="H134" s="68">
        <f t="shared" si="2"/>
        <v>215000</v>
      </c>
    </row>
    <row r="135" spans="1:8" ht="12.75">
      <c r="A135" s="13"/>
      <c r="B135" s="13"/>
      <c r="C135" s="72">
        <v>4260</v>
      </c>
      <c r="D135" s="48" t="s">
        <v>76</v>
      </c>
      <c r="E135" s="91">
        <v>150000</v>
      </c>
      <c r="F135" s="71"/>
      <c r="G135" s="71">
        <v>15000</v>
      </c>
      <c r="H135" s="71">
        <f t="shared" si="2"/>
        <v>135000</v>
      </c>
    </row>
    <row r="136" spans="1:8" ht="72" customHeight="1" thickBot="1">
      <c r="A136" s="13"/>
      <c r="B136" s="13"/>
      <c r="C136" s="78">
        <v>6050</v>
      </c>
      <c r="D136" s="79" t="s">
        <v>77</v>
      </c>
      <c r="E136" s="103">
        <v>0</v>
      </c>
      <c r="F136" s="81">
        <v>15000</v>
      </c>
      <c r="G136" s="81"/>
      <c r="H136" s="81">
        <f t="shared" si="2"/>
        <v>15000</v>
      </c>
    </row>
    <row r="137" spans="1:8" ht="27.75" customHeight="1" thickBot="1" thickTop="1">
      <c r="A137" s="23">
        <v>921</v>
      </c>
      <c r="B137" s="115" t="s">
        <v>79</v>
      </c>
      <c r="C137" s="116"/>
      <c r="D137" s="117"/>
      <c r="E137" s="86">
        <v>216900</v>
      </c>
      <c r="F137" s="66">
        <f>F138+F142</f>
        <v>40500</v>
      </c>
      <c r="G137" s="66">
        <f>G138+G142</f>
        <v>0</v>
      </c>
      <c r="H137" s="66">
        <f t="shared" si="2"/>
        <v>257400</v>
      </c>
    </row>
    <row r="138" spans="1:8" ht="28.5" customHeight="1" thickTop="1">
      <c r="A138" s="13"/>
      <c r="B138" s="89">
        <v>92109</v>
      </c>
      <c r="C138" s="112" t="s">
        <v>78</v>
      </c>
      <c r="D138" s="113"/>
      <c r="E138" s="90">
        <v>45900</v>
      </c>
      <c r="F138" s="102">
        <f>F139+F140+F141</f>
        <v>25500</v>
      </c>
      <c r="G138" s="102">
        <f>G139+G140+G141</f>
        <v>0</v>
      </c>
      <c r="H138" s="102">
        <f t="shared" si="2"/>
        <v>71400</v>
      </c>
    </row>
    <row r="139" spans="1:8" ht="25.5">
      <c r="A139" s="13"/>
      <c r="B139" s="13"/>
      <c r="C139" s="72">
        <v>4210</v>
      </c>
      <c r="D139" s="48" t="s">
        <v>49</v>
      </c>
      <c r="E139" s="91">
        <v>15000</v>
      </c>
      <c r="F139" s="71">
        <v>5000</v>
      </c>
      <c r="G139" s="71"/>
      <c r="H139" s="71">
        <f t="shared" si="2"/>
        <v>20000</v>
      </c>
    </row>
    <row r="140" spans="1:8" ht="12.75">
      <c r="A140" s="13"/>
      <c r="B140" s="13"/>
      <c r="C140" s="72">
        <v>4270</v>
      </c>
      <c r="D140" s="48" t="s">
        <v>50</v>
      </c>
      <c r="E140" s="91">
        <v>22900</v>
      </c>
      <c r="F140" s="71">
        <v>3500</v>
      </c>
      <c r="G140" s="71"/>
      <c r="H140" s="71">
        <f t="shared" si="2"/>
        <v>26400</v>
      </c>
    </row>
    <row r="141" spans="1:8" ht="12.75">
      <c r="A141" s="13"/>
      <c r="B141" s="13"/>
      <c r="C141" s="78">
        <v>4300</v>
      </c>
      <c r="D141" s="79" t="s">
        <v>71</v>
      </c>
      <c r="E141" s="103">
        <v>2000</v>
      </c>
      <c r="F141" s="81">
        <v>17000</v>
      </c>
      <c r="G141" s="81"/>
      <c r="H141" s="71">
        <f t="shared" si="2"/>
        <v>19000</v>
      </c>
    </row>
    <row r="142" spans="1:8" ht="27.75" customHeight="1">
      <c r="A142" s="13"/>
      <c r="B142" s="84">
        <v>92195</v>
      </c>
      <c r="C142" s="119" t="s">
        <v>80</v>
      </c>
      <c r="D142" s="120"/>
      <c r="E142" s="104">
        <v>18000</v>
      </c>
      <c r="F142" s="68">
        <f>F143+F144</f>
        <v>15000</v>
      </c>
      <c r="G142" s="68">
        <f>G143+G144</f>
        <v>0</v>
      </c>
      <c r="H142" s="68">
        <f t="shared" si="2"/>
        <v>33000</v>
      </c>
    </row>
    <row r="143" spans="1:8" ht="25.5">
      <c r="A143" s="13"/>
      <c r="B143" s="13"/>
      <c r="C143" s="72">
        <v>4210</v>
      </c>
      <c r="D143" s="48" t="s">
        <v>49</v>
      </c>
      <c r="E143" s="91">
        <v>4000</v>
      </c>
      <c r="F143" s="71">
        <v>10000</v>
      </c>
      <c r="G143" s="71"/>
      <c r="H143" s="71">
        <f t="shared" si="2"/>
        <v>14000</v>
      </c>
    </row>
    <row r="144" spans="1:8" ht="13.5" thickBot="1">
      <c r="A144" s="13"/>
      <c r="B144" s="13"/>
      <c r="C144" s="78">
        <v>4270</v>
      </c>
      <c r="D144" s="79" t="s">
        <v>87</v>
      </c>
      <c r="E144" s="103">
        <v>0</v>
      </c>
      <c r="F144" s="81">
        <v>5000</v>
      </c>
      <c r="G144" s="81"/>
      <c r="H144" s="81">
        <f t="shared" si="2"/>
        <v>5000</v>
      </c>
    </row>
    <row r="145" spans="1:8" ht="14.25" thickBot="1" thickTop="1">
      <c r="A145" s="23">
        <v>926</v>
      </c>
      <c r="B145" s="115" t="s">
        <v>81</v>
      </c>
      <c r="C145" s="116"/>
      <c r="D145" s="117"/>
      <c r="E145" s="86">
        <v>30000</v>
      </c>
      <c r="F145" s="66">
        <f>F146</f>
        <v>5000</v>
      </c>
      <c r="G145" s="66">
        <f>G146</f>
        <v>0</v>
      </c>
      <c r="H145" s="66">
        <f t="shared" si="2"/>
        <v>35000</v>
      </c>
    </row>
    <row r="146" spans="1:8" ht="30.75" customHeight="1" thickTop="1">
      <c r="A146" s="13"/>
      <c r="B146" s="89">
        <v>92695</v>
      </c>
      <c r="C146" s="118" t="s">
        <v>82</v>
      </c>
      <c r="D146" s="118"/>
      <c r="E146" s="90">
        <v>30000</v>
      </c>
      <c r="F146" s="102">
        <f>F147</f>
        <v>5000</v>
      </c>
      <c r="G146" s="102">
        <f>G147</f>
        <v>0</v>
      </c>
      <c r="H146" s="102">
        <f t="shared" si="2"/>
        <v>35000</v>
      </c>
    </row>
    <row r="147" spans="1:8" ht="26.25" thickBot="1">
      <c r="A147" s="13"/>
      <c r="B147" s="13"/>
      <c r="C147" s="72">
        <v>4210</v>
      </c>
      <c r="D147" s="48" t="s">
        <v>49</v>
      </c>
      <c r="E147" s="91">
        <v>9700</v>
      </c>
      <c r="F147" s="71">
        <v>5000</v>
      </c>
      <c r="G147" s="71"/>
      <c r="H147" s="71">
        <f t="shared" si="2"/>
        <v>14700</v>
      </c>
    </row>
    <row r="148" spans="1:8" ht="14.25" thickBot="1" thickTop="1">
      <c r="A148" s="23"/>
      <c r="B148" s="111" t="s">
        <v>21</v>
      </c>
      <c r="C148" s="111"/>
      <c r="D148" s="111"/>
      <c r="E148" s="86">
        <f>E76+E82+E88+E95+E99+E105+E108+E127+E130+E137+E145</f>
        <v>21513262</v>
      </c>
      <c r="F148" s="86">
        <f>F76+F82+F88+F95+F99+F105+F108+F127+F130+F137+F145</f>
        <v>409934</v>
      </c>
      <c r="G148" s="86">
        <f>G76+G82+G88+G95+G99+G105+G108+G127+G130+G137+G145</f>
        <v>265850</v>
      </c>
      <c r="H148" s="86">
        <f t="shared" si="2"/>
        <v>21657346</v>
      </c>
    </row>
    <row r="149" ht="13.5" thickTop="1"/>
  </sheetData>
  <mergeCells count="60">
    <mergeCell ref="A102:A104"/>
    <mergeCell ref="C102:D102"/>
    <mergeCell ref="C100:D100"/>
    <mergeCell ref="B148:D148"/>
    <mergeCell ref="B105:D105"/>
    <mergeCell ref="C106:D106"/>
    <mergeCell ref="B108:D108"/>
    <mergeCell ref="C109:D109"/>
    <mergeCell ref="C113:D113"/>
    <mergeCell ref="C116:D116"/>
    <mergeCell ref="C122:D122"/>
    <mergeCell ref="C124:D124"/>
    <mergeCell ref="B127:D127"/>
    <mergeCell ref="B95:D95"/>
    <mergeCell ref="C96:D96"/>
    <mergeCell ref="B97:B98"/>
    <mergeCell ref="B99:D99"/>
    <mergeCell ref="B82:D82"/>
    <mergeCell ref="C83:D83"/>
    <mergeCell ref="B88:D88"/>
    <mergeCell ref="A89:A91"/>
    <mergeCell ref="C89:D89"/>
    <mergeCell ref="A72:H72"/>
    <mergeCell ref="A73:H73"/>
    <mergeCell ref="B76:D76"/>
    <mergeCell ref="C77:D77"/>
    <mergeCell ref="B25:D25"/>
    <mergeCell ref="C128:D128"/>
    <mergeCell ref="A68:H68"/>
    <mergeCell ref="A26:A27"/>
    <mergeCell ref="C26:D26"/>
    <mergeCell ref="A63:H63"/>
    <mergeCell ref="A64:H64"/>
    <mergeCell ref="A65:H65"/>
    <mergeCell ref="A69:H69"/>
    <mergeCell ref="A70:H70"/>
    <mergeCell ref="A67:H67"/>
    <mergeCell ref="A66:H66"/>
    <mergeCell ref="C146:D146"/>
    <mergeCell ref="B22:D22"/>
    <mergeCell ref="C23:D23"/>
    <mergeCell ref="B130:D130"/>
    <mergeCell ref="B137:D137"/>
    <mergeCell ref="C138:D138"/>
    <mergeCell ref="B145:D145"/>
    <mergeCell ref="C142:D142"/>
    <mergeCell ref="B17:D17"/>
    <mergeCell ref="C18:D18"/>
    <mergeCell ref="A10:H10"/>
    <mergeCell ref="A11:H11"/>
    <mergeCell ref="B14:D14"/>
    <mergeCell ref="C15:D15"/>
    <mergeCell ref="A6:H6"/>
    <mergeCell ref="A7:H7"/>
    <mergeCell ref="A8:H8"/>
    <mergeCell ref="A9:E9"/>
    <mergeCell ref="A2:H2"/>
    <mergeCell ref="A3:H3"/>
    <mergeCell ref="A4:H4"/>
    <mergeCell ref="A5:H5"/>
  </mergeCells>
  <printOptions/>
  <pageMargins left="0.5905511811023623" right="0.5905511811023623" top="0.984251968503937" bottom="0.984251968503937" header="0.5118110236220472" footer="0.5118110236220472"/>
  <pageSetup firstPageNumber="1" useFirstPageNumber="1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</dc:creator>
  <cp:keywords/>
  <dc:description/>
  <cp:lastModifiedBy>Kasa</cp:lastModifiedBy>
  <cp:lastPrinted>2005-07-14T07:23:52Z</cp:lastPrinted>
  <dcterms:created xsi:type="dcterms:W3CDTF">2005-07-08T06:06:26Z</dcterms:created>
  <dcterms:modified xsi:type="dcterms:W3CDTF">2005-07-18T06:40:07Z</dcterms:modified>
  <cp:category/>
  <cp:version/>
  <cp:contentType/>
  <cp:contentStatus/>
</cp:coreProperties>
</file>