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<sst xmlns="http://schemas.openxmlformats.org/spreadsheetml/2006/main" count="203" uniqueCount="95">
  <si>
    <t>Załącznik Nr 6</t>
  </si>
  <si>
    <t>Rady Gminy Chełmża</t>
  </si>
  <si>
    <t xml:space="preserve">w sprawie zmiany budżetu </t>
  </si>
  <si>
    <t xml:space="preserve">Gminy na rok 2005. </t>
  </si>
  <si>
    <t xml:space="preserve">Plan finansowy inwestycji na 2005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</si>
  <si>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</si>
  <si>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</si>
  <si>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</si>
  <si>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</si>
  <si>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</si>
  <si>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>Wydatki budżetowe</t>
  </si>
  <si>
    <t xml:space="preserve">Źródła finansowania </t>
  </si>
  <si>
    <t>Rozdz.</t>
  </si>
  <si>
    <t xml:space="preserve">do 2004r. </t>
  </si>
  <si>
    <t xml:space="preserve">2005r. </t>
  </si>
  <si>
    <t xml:space="preserve">Zobowiązania z 2004r. </t>
  </si>
  <si>
    <t xml:space="preserve">Środki własne </t>
  </si>
  <si>
    <t xml:space="preserve">Środki SPO Restr. Sekt. Żywn. </t>
  </si>
  <si>
    <t>Środki ZPORR i Budżet państwa</t>
  </si>
  <si>
    <t>Kredyt "K" Pożyczka "P"</t>
  </si>
  <si>
    <t>Dotacja PFOŚ, GFOŚ , FOGR, EFRWP, Wojewody inne j.s.t</t>
  </si>
  <si>
    <t xml:space="preserve">MENiS środki z dopłat </t>
  </si>
  <si>
    <t xml:space="preserve">Grupa budowlana </t>
  </si>
  <si>
    <t xml:space="preserve">Pozostało do wykoania </t>
  </si>
  <si>
    <t>zobowiązania na 2006 rok</t>
  </si>
  <si>
    <t>01010</t>
  </si>
  <si>
    <t xml:space="preserve">Sieć wodociągowa I etap Nowa Chełmża </t>
  </si>
  <si>
    <t xml:space="preserve">Sieć wodociągowa Grzywna - osiedle </t>
  </si>
  <si>
    <t xml:space="preserve">Sieć wodociągowa Zalesie </t>
  </si>
  <si>
    <t xml:space="preserve">Modernizacja SUW Nawra </t>
  </si>
  <si>
    <t>ZPORR Projekt Nr 2 - "Modernizacja infrastr. wodoc. w celu poprawy jakości wody w Gminie Chełmża" - etap I w tym : "Sieć wodociągowa wymiana rur azbestowo-cementowych na PCV Kończewice - centrum", Zelgno - Bezdół, Grzegorz, Zajączkowo, Skąpe, Kończewice - Ogrodniki, Browina I i II</t>
  </si>
  <si>
    <t>2004 - 2005</t>
  </si>
  <si>
    <t>*</t>
  </si>
  <si>
    <t>p</t>
  </si>
  <si>
    <t>ZPORR Projekt Nr 2a- etap II "Modernizacja SUW Morczyny"</t>
  </si>
  <si>
    <t>2005 - 2006</t>
  </si>
  <si>
    <t>01036</t>
  </si>
  <si>
    <t xml:space="preserve">SPO - działanie 2.3 "Odnowa wsi oraz zachowanie i ochrona dziedzictwa kulturowego" </t>
  </si>
  <si>
    <t xml:space="preserve"> </t>
  </si>
  <si>
    <t>Razem dz. 010</t>
  </si>
  <si>
    <t>60016</t>
  </si>
  <si>
    <t>Przebudowa drogi Nr 004 Skąpe - Dziemiony I etap</t>
  </si>
  <si>
    <t xml:space="preserve">K </t>
  </si>
  <si>
    <t>materiał</t>
  </si>
  <si>
    <t xml:space="preserve">ZPORR Projekt Nr 3 - "Budowa dróg ułatwiających dostępność do podst. usług oraz ważnych gospodarczo rejonów Gminy Chełmża" - etap I w tym : </t>
  </si>
  <si>
    <t>2004-2005</t>
  </si>
  <si>
    <t>Budowa drogi Nr 009 w miejscowości Liznowo, Browina Brąchnówko (Nr 023, 024,026), Mirakowo - Zalesie (Nr 030)</t>
  </si>
  <si>
    <t xml:space="preserve">Ułożenie chodników </t>
  </si>
  <si>
    <t>Razem dz. 600</t>
  </si>
  <si>
    <t>63003</t>
  </si>
  <si>
    <t>Projekt - Grodno - Zalesie ZPORR</t>
  </si>
  <si>
    <t>k</t>
  </si>
  <si>
    <t>"Uporządkowanie, urządzanie zieleni oraz odbudowa dwóch oczek wodnych i rowów na terenach rekreacyjncyh nad jeziorem w Zalesiu"</t>
  </si>
  <si>
    <t>PFOŚ i GW                    *</t>
  </si>
  <si>
    <t>Razem dz. 630</t>
  </si>
  <si>
    <t>70005</t>
  </si>
  <si>
    <t xml:space="preserve">Adaptacja budowy (hotel w Kończewicach) na mieszkania </t>
  </si>
  <si>
    <t>2003   2005</t>
  </si>
  <si>
    <t xml:space="preserve">Zakup domku letniskowego </t>
  </si>
  <si>
    <t xml:space="preserve">Wykonanie dokumentacji budynku socjalnego </t>
  </si>
  <si>
    <t>Razem dz. 700</t>
  </si>
  <si>
    <t>75023</t>
  </si>
  <si>
    <t xml:space="preserve">Zakupy inwestycyjne (komputery) </t>
  </si>
  <si>
    <t xml:space="preserve">Wykonanie dokumentacji rozbudowy budynku Urzędu Gminy </t>
  </si>
  <si>
    <t>Razem dz. 750</t>
  </si>
  <si>
    <t>80110</t>
  </si>
  <si>
    <t xml:space="preserve">Budowa sali gimnastycznej przy Gimnazjum w Głuchowie </t>
  </si>
  <si>
    <t>2002    2005</t>
  </si>
  <si>
    <t xml:space="preserve">Budowa sali gimnastycznej przy Gimnazjum w Pluskowęsach </t>
  </si>
  <si>
    <t>2002     2005</t>
  </si>
  <si>
    <t xml:space="preserve">Rozbudowa Gimnazjum Pluskowęsy </t>
  </si>
  <si>
    <t xml:space="preserve">ZPORR Nr 4 - "Rozwój zaplecza sportowego szkół gimnazjalnych Gminy Chełmża" w tym: </t>
  </si>
  <si>
    <t>2004 - 2006</t>
  </si>
  <si>
    <t>"Budowa zaplecza socjalno sanitarnego sali gimnastycznej oraz boiska przy Gimnazjum Głuchowo i Gimnazjum Pluskowęsy"</t>
  </si>
  <si>
    <t xml:space="preserve">Zakup autobusów </t>
  </si>
  <si>
    <t xml:space="preserve">Modernizacja autobusów </t>
  </si>
  <si>
    <t>Razem dz. 801</t>
  </si>
  <si>
    <t>ZPORR - PROJEKT "Polepszenie jakości usług poprzez modernizację budynku SPOZ w Zelgnie i zakup wyposażenia "</t>
  </si>
  <si>
    <t xml:space="preserve">Zakup sprzętu rehabilitacyjnego dla SPOZ w Zelgnie </t>
  </si>
  <si>
    <t>Razem dz. 851</t>
  </si>
  <si>
    <t>Budowa sieci kanalizacji sanitarnej w miejscowości Grzywna (osiedle)</t>
  </si>
  <si>
    <t xml:space="preserve">i Zalesie działki </t>
  </si>
  <si>
    <t xml:space="preserve">ZPORR Projekt Nr 1 - "Uporządkowanie gospodarki ściekowej w rejonach drogi krajowej nr 1 oraz jeziora chełmżyńskiego" - etap I w tym : </t>
  </si>
  <si>
    <t xml:space="preserve">"Budowa sieci kanalizacji sanitarnej Browina - Kończewice", Głuchowo - Windak - Kończewice </t>
  </si>
  <si>
    <t>ZPORR Projekt Nr 1a - etap II "budowa sieci kanalizacji sanitarnej Nawra - Kończewice, Zalesie - Pluskowęsy - Zelgno"</t>
  </si>
  <si>
    <t>2005-2006</t>
  </si>
  <si>
    <t>90004</t>
  </si>
  <si>
    <t>Utrzymanie terenów zielonych na terenie Gminy Chełmża - zakup sprzętu</t>
  </si>
  <si>
    <t xml:space="preserve">PFOŚ i GW   </t>
  </si>
  <si>
    <t>Razem dz. 900</t>
  </si>
  <si>
    <t>Wykonanie dokumentacji budowy świetlicy w miejscowości Dźwierzno</t>
  </si>
  <si>
    <t>Razem dz. 921</t>
  </si>
  <si>
    <t xml:space="preserve">Ogółem : </t>
  </si>
  <si>
    <t>z dnia 22 czerwca 2005 roku</t>
  </si>
  <si>
    <t>do Uchwały Nr XXXIX/316/05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</si>
</sst>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164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164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164" fontId="5" fillId="0" borderId="4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vertical="center"/>
    </xf>
    <xf numFmtId="164" fontId="5" fillId="0" borderId="6" xfId="15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4" fillId="0" borderId="7" xfId="15" applyNumberFormat="1" applyFont="1" applyFill="1" applyBorder="1" applyAlignment="1">
      <alignment horizontal="left" vertical="top" wrapText="1"/>
    </xf>
    <xf numFmtId="2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/>
    </xf>
    <xf numFmtId="164" fontId="5" fillId="0" borderId="1" xfId="15" applyNumberFormat="1" applyFont="1" applyFill="1" applyBorder="1" applyAlignment="1">
      <alignment horizontal="left" vertical="center" wrapText="1"/>
    </xf>
    <xf numFmtId="2" fontId="5" fillId="0" borderId="2" xfId="15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15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164" fontId="4" fillId="0" borderId="6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left" vertical="center" wrapText="1"/>
    </xf>
    <xf numFmtId="2" fontId="5" fillId="0" borderId="6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6" xfId="15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15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center" vertical="center" wrapText="1"/>
    </xf>
    <xf numFmtId="2" fontId="5" fillId="0" borderId="3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left" vertical="center" wrapText="1"/>
    </xf>
    <xf numFmtId="2" fontId="5" fillId="0" borderId="1" xfId="15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top" wrapText="1"/>
    </xf>
    <xf numFmtId="2" fontId="5" fillId="0" borderId="4" xfId="15" applyNumberFormat="1" applyFont="1" applyFill="1" applyBorder="1" applyAlignment="1">
      <alignment horizontal="left" vertical="center" wrapText="1"/>
    </xf>
    <xf numFmtId="2" fontId="5" fillId="0" borderId="4" xfId="15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/>
    </xf>
    <xf numFmtId="49" fontId="5" fillId="0" borderId="8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4" fontId="5" fillId="0" borderId="8" xfId="15" applyNumberFormat="1" applyFont="1" applyFill="1" applyBorder="1" applyAlignment="1">
      <alignment horizontal="left" vertical="top" wrapText="1"/>
    </xf>
    <xf numFmtId="164" fontId="5" fillId="0" borderId="4" xfId="15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164" fontId="4" fillId="0" borderId="6" xfId="15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left" vertical="center"/>
    </xf>
    <xf numFmtId="164" fontId="4" fillId="0" borderId="3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2" fontId="5" fillId="0" borderId="2" xfId="15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/>
    </xf>
    <xf numFmtId="164" fontId="5" fillId="0" borderId="1" xfId="15" applyNumberFormat="1" applyFont="1" applyBorder="1" applyAlignment="1">
      <alignment horizontal="center" vertical="top"/>
    </xf>
    <xf numFmtId="164" fontId="4" fillId="0" borderId="5" xfId="15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7" xfId="15" applyNumberFormat="1" applyFont="1" applyFill="1" applyBorder="1" applyAlignment="1">
      <alignment horizontal="left" vertical="center" wrapText="1"/>
    </xf>
    <xf numFmtId="164" fontId="5" fillId="0" borderId="6" xfId="15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15" applyNumberFormat="1" applyFont="1" applyFill="1" applyBorder="1" applyAlignment="1">
      <alignment horizontal="left" vertical="center" wrapText="1"/>
    </xf>
    <xf numFmtId="164" fontId="5" fillId="0" borderId="4" xfId="15" applyNumberFormat="1" applyFont="1" applyFill="1" applyBorder="1" applyAlignment="1">
      <alignment horizontal="center" vertical="top" wrapText="1"/>
    </xf>
    <xf numFmtId="2" fontId="5" fillId="0" borderId="5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top" wrapText="1"/>
    </xf>
    <xf numFmtId="164" fontId="5" fillId="0" borderId="5" xfId="15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15" applyNumberFormat="1" applyFont="1" applyFill="1" applyBorder="1" applyAlignment="1">
      <alignment horizontal="center" vertical="center" wrapText="1"/>
    </xf>
    <xf numFmtId="164" fontId="4" fillId="0" borderId="6" xfId="15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2" fontId="5" fillId="0" borderId="2" xfId="15" applyNumberFormat="1" applyFont="1" applyFill="1" applyBorder="1" applyAlignment="1">
      <alignment horizontal="center" vertical="center" wrapText="1"/>
    </xf>
    <xf numFmtId="2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 wrapText="1"/>
    </xf>
    <xf numFmtId="2" fontId="5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/>
    </xf>
    <xf numFmtId="164" fontId="5" fillId="0" borderId="5" xfId="15" applyNumberFormat="1" applyFont="1" applyFill="1" applyBorder="1" applyAlignment="1">
      <alignment horizontal="center" vertical="center"/>
    </xf>
    <xf numFmtId="164" fontId="5" fillId="0" borderId="6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center" vertical="center"/>
    </xf>
    <xf numFmtId="164" fontId="4" fillId="0" borderId="5" xfId="15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wrapText="1"/>
    </xf>
    <xf numFmtId="164" fontId="4" fillId="0" borderId="6" xfId="15" applyNumberFormat="1" applyFont="1" applyFill="1" applyBorder="1" applyAlignment="1">
      <alignment horizontal="center" vertical="center"/>
    </xf>
    <xf numFmtId="164" fontId="4" fillId="0" borderId="3" xfId="15" applyNumberFormat="1" applyFont="1" applyFill="1" applyBorder="1" applyAlignment="1">
      <alignment horizontal="center" vertical="center"/>
    </xf>
    <xf numFmtId="164" fontId="4" fillId="0" borderId="2" xfId="15" applyNumberFormat="1" applyFont="1" applyFill="1" applyBorder="1" applyAlignment="1">
      <alignment horizontal="center" vertical="center"/>
    </xf>
    <xf numFmtId="2" fontId="5" fillId="0" borderId="6" xfId="15" applyNumberFormat="1" applyFont="1" applyFill="1" applyBorder="1" applyAlignment="1">
      <alignment horizontal="center" vertical="center"/>
    </xf>
    <xf numFmtId="2" fontId="5" fillId="0" borderId="3" xfId="15" applyNumberFormat="1" applyFont="1" applyFill="1" applyBorder="1" applyAlignment="1">
      <alignment horizontal="center" vertical="center"/>
    </xf>
    <xf numFmtId="164" fontId="5" fillId="0" borderId="4" xfId="15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76">
      <selection activeCell="K6" sqref="K6"/>
    </sheetView>
  </sheetViews>
  <sheetFormatPr defaultColWidth="9.00390625" defaultRowHeight="12.75"/>
  <cols>
    <col min="1" max="1" width="4.875" style="0" bestFit="1" customWidth="1"/>
    <col min="2" max="2" width="16.875" style="0" customWidth="1"/>
    <col min="3" max="3" width="8.875" style="0" bestFit="1" customWidth="1"/>
    <col min="4" max="4" width="10.375" style="0" customWidth="1"/>
    <col min="6" max="6" width="10.375" style="0" customWidth="1"/>
    <col min="9" max="9" width="6.75390625" style="0" customWidth="1"/>
    <col min="12" max="12" width="7.75390625" style="0" customWidth="1"/>
    <col min="13" max="13" width="7.625" style="0" customWidth="1"/>
    <col min="14" max="14" width="7.875" style="0" customWidth="1"/>
    <col min="16" max="16" width="8.003906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4" t="s">
        <v>0</v>
      </c>
      <c r="N1" s="104"/>
      <c r="O1" s="104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4" t="s">
        <v>94</v>
      </c>
      <c r="N2" s="104"/>
      <c r="O2" s="104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1</v>
      </c>
      <c r="N3" s="104"/>
      <c r="O3" s="104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4" t="s">
        <v>93</v>
      </c>
      <c r="N4" s="104"/>
      <c r="O4" s="104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4" t="s">
        <v>2</v>
      </c>
      <c r="N5" s="104"/>
      <c r="O5" s="104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4" t="s">
        <v>3</v>
      </c>
      <c r="N6" s="104"/>
      <c r="O6" s="104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</row>
    <row r="8" spans="1:15" ht="15.75">
      <c r="A8" s="105" t="s">
        <v>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4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6" ht="19.5">
      <c r="A11" s="5" t="s">
        <v>5</v>
      </c>
      <c r="B11" s="106" t="s">
        <v>6</v>
      </c>
      <c r="C11" s="106" t="s">
        <v>7</v>
      </c>
      <c r="D11" s="106" t="s">
        <v>8</v>
      </c>
      <c r="E11" s="5" t="s">
        <v>9</v>
      </c>
      <c r="F11" s="5" t="s">
        <v>10</v>
      </c>
      <c r="G11" s="5"/>
      <c r="H11" s="108" t="s">
        <v>11</v>
      </c>
      <c r="I11" s="109"/>
      <c r="J11" s="109"/>
      <c r="K11" s="109"/>
      <c r="L11" s="109"/>
      <c r="M11" s="109"/>
      <c r="N11" s="109"/>
      <c r="O11" s="109"/>
      <c r="P11" s="110"/>
    </row>
    <row r="12" spans="1:16" ht="68.25">
      <c r="A12" s="5" t="s">
        <v>12</v>
      </c>
      <c r="B12" s="107"/>
      <c r="C12" s="107"/>
      <c r="D12" s="107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19</v>
      </c>
      <c r="L12" s="5" t="s">
        <v>20</v>
      </c>
      <c r="M12" s="5" t="s">
        <v>21</v>
      </c>
      <c r="N12" s="5" t="s">
        <v>22</v>
      </c>
      <c r="O12" s="5" t="s">
        <v>23</v>
      </c>
      <c r="P12" s="6" t="s">
        <v>24</v>
      </c>
    </row>
    <row r="13" spans="1:16" ht="19.5" customHeight="1">
      <c r="A13" s="7" t="s">
        <v>25</v>
      </c>
      <c r="B13" s="8" t="s">
        <v>26</v>
      </c>
      <c r="C13" s="9">
        <v>2005</v>
      </c>
      <c r="D13" s="10">
        <v>21000</v>
      </c>
      <c r="E13" s="9"/>
      <c r="F13" s="9">
        <v>21000</v>
      </c>
      <c r="G13" s="9"/>
      <c r="H13" s="10">
        <v>21000</v>
      </c>
      <c r="I13" s="9"/>
      <c r="J13" s="9"/>
      <c r="K13" s="9"/>
      <c r="L13" s="9"/>
      <c r="M13" s="9"/>
      <c r="N13" s="9"/>
      <c r="O13" s="9"/>
      <c r="P13" s="11"/>
    </row>
    <row r="14" spans="1:16" ht="18.75" customHeight="1">
      <c r="A14" s="111"/>
      <c r="B14" s="8" t="s">
        <v>27</v>
      </c>
      <c r="C14" s="9">
        <v>2005</v>
      </c>
      <c r="D14" s="10">
        <v>14000</v>
      </c>
      <c r="E14" s="9"/>
      <c r="F14" s="9">
        <v>14000</v>
      </c>
      <c r="G14" s="9"/>
      <c r="H14" s="10">
        <v>14000</v>
      </c>
      <c r="I14" s="9"/>
      <c r="J14" s="9"/>
      <c r="K14" s="9"/>
      <c r="L14" s="9"/>
      <c r="M14" s="9"/>
      <c r="N14" s="9"/>
      <c r="O14" s="9"/>
      <c r="P14" s="11"/>
    </row>
    <row r="15" spans="1:16" ht="10.5" customHeight="1">
      <c r="A15" s="112"/>
      <c r="B15" s="8" t="s">
        <v>28</v>
      </c>
      <c r="C15" s="9">
        <v>2005</v>
      </c>
      <c r="D15" s="10">
        <v>4000</v>
      </c>
      <c r="E15" s="9"/>
      <c r="F15" s="9">
        <v>4000</v>
      </c>
      <c r="G15" s="9"/>
      <c r="H15" s="10">
        <v>4000</v>
      </c>
      <c r="I15" s="9"/>
      <c r="J15" s="9"/>
      <c r="K15" s="9"/>
      <c r="L15" s="9"/>
      <c r="M15" s="9"/>
      <c r="N15" s="9"/>
      <c r="O15" s="9"/>
      <c r="P15" s="11"/>
    </row>
    <row r="16" spans="1:16" ht="10.5" customHeight="1">
      <c r="A16" s="113"/>
      <c r="B16" s="8" t="s">
        <v>29</v>
      </c>
      <c r="C16" s="9">
        <v>2005</v>
      </c>
      <c r="D16" s="10">
        <v>40000</v>
      </c>
      <c r="E16" s="9"/>
      <c r="F16" s="10">
        <v>40000</v>
      </c>
      <c r="G16" s="9"/>
      <c r="H16" s="10">
        <v>40000</v>
      </c>
      <c r="I16" s="9"/>
      <c r="J16" s="9"/>
      <c r="K16" s="9"/>
      <c r="L16" s="9"/>
      <c r="M16" s="9"/>
      <c r="N16" s="9"/>
      <c r="O16" s="9"/>
      <c r="P16" s="11"/>
    </row>
    <row r="17" spans="1:16" ht="62.25" customHeight="1">
      <c r="A17" s="111" t="s">
        <v>25</v>
      </c>
      <c r="B17" s="114" t="s">
        <v>30</v>
      </c>
      <c r="C17" s="116" t="s">
        <v>31</v>
      </c>
      <c r="D17" s="118">
        <v>2229800</v>
      </c>
      <c r="E17" s="118">
        <v>66800</v>
      </c>
      <c r="F17" s="118">
        <v>1369800</v>
      </c>
      <c r="G17" s="118">
        <v>0</v>
      </c>
      <c r="H17" s="13" t="s">
        <v>32</v>
      </c>
      <c r="I17" s="118">
        <v>0</v>
      </c>
      <c r="J17" s="12">
        <v>598090</v>
      </c>
      <c r="K17" s="14" t="s">
        <v>33</v>
      </c>
      <c r="L17" s="116"/>
      <c r="M17" s="116"/>
      <c r="N17" s="116"/>
      <c r="O17" s="118">
        <v>793200</v>
      </c>
      <c r="P17" s="120"/>
    </row>
    <row r="18" spans="1:16" ht="67.5" customHeight="1">
      <c r="A18" s="113"/>
      <c r="B18" s="115"/>
      <c r="C18" s="117"/>
      <c r="D18" s="119"/>
      <c r="E18" s="119"/>
      <c r="F18" s="119"/>
      <c r="G18" s="119"/>
      <c r="H18" s="17">
        <v>510500</v>
      </c>
      <c r="I18" s="119"/>
      <c r="J18" s="16">
        <v>111210</v>
      </c>
      <c r="K18" s="16">
        <v>150000</v>
      </c>
      <c r="L18" s="117"/>
      <c r="M18" s="117"/>
      <c r="N18" s="117"/>
      <c r="O18" s="119"/>
      <c r="P18" s="121"/>
    </row>
    <row r="19" spans="1:16" ht="19.5" customHeight="1">
      <c r="A19" s="111"/>
      <c r="B19" s="114" t="s">
        <v>34</v>
      </c>
      <c r="C19" s="116" t="s">
        <v>35</v>
      </c>
      <c r="D19" s="118">
        <v>1217781</v>
      </c>
      <c r="E19" s="118">
        <v>23510</v>
      </c>
      <c r="F19" s="118">
        <v>316267</v>
      </c>
      <c r="G19" s="118"/>
      <c r="H19" s="118">
        <v>98537</v>
      </c>
      <c r="I19" s="118"/>
      <c r="J19" s="19">
        <v>186604</v>
      </c>
      <c r="K19" s="118"/>
      <c r="L19" s="116"/>
      <c r="M19" s="116"/>
      <c r="N19" s="116"/>
      <c r="O19" s="118">
        <v>878004</v>
      </c>
      <c r="P19" s="120"/>
    </row>
    <row r="20" spans="1:16" ht="12.75" customHeight="1">
      <c r="A20" s="113"/>
      <c r="B20" s="115"/>
      <c r="C20" s="117"/>
      <c r="D20" s="119"/>
      <c r="E20" s="119"/>
      <c r="F20" s="119"/>
      <c r="G20" s="119"/>
      <c r="H20" s="119"/>
      <c r="I20" s="119"/>
      <c r="J20" s="19">
        <v>31126</v>
      </c>
      <c r="K20" s="119"/>
      <c r="L20" s="117"/>
      <c r="M20" s="117"/>
      <c r="N20" s="117"/>
      <c r="O20" s="119"/>
      <c r="P20" s="121"/>
    </row>
    <row r="21" spans="1:16" ht="19.5">
      <c r="A21" s="5" t="s">
        <v>5</v>
      </c>
      <c r="B21" s="106" t="s">
        <v>6</v>
      </c>
      <c r="C21" s="106" t="s">
        <v>7</v>
      </c>
      <c r="D21" s="106" t="s">
        <v>8</v>
      </c>
      <c r="E21" s="5" t="s">
        <v>9</v>
      </c>
      <c r="F21" s="5" t="s">
        <v>10</v>
      </c>
      <c r="G21" s="5"/>
      <c r="H21" s="122" t="s">
        <v>11</v>
      </c>
      <c r="I21" s="122"/>
      <c r="J21" s="122"/>
      <c r="K21" s="122"/>
      <c r="L21" s="122"/>
      <c r="M21" s="122"/>
      <c r="N21" s="122"/>
      <c r="O21" s="122"/>
      <c r="P21" s="11"/>
    </row>
    <row r="22" spans="1:16" ht="68.25">
      <c r="A22" s="5" t="s">
        <v>12</v>
      </c>
      <c r="B22" s="107"/>
      <c r="C22" s="107"/>
      <c r="D22" s="107"/>
      <c r="E22" s="5" t="s">
        <v>13</v>
      </c>
      <c r="F22" s="5" t="s">
        <v>14</v>
      </c>
      <c r="G22" s="5" t="s">
        <v>15</v>
      </c>
      <c r="H22" s="5" t="s">
        <v>16</v>
      </c>
      <c r="I22" s="5" t="s">
        <v>17</v>
      </c>
      <c r="J22" s="5" t="s">
        <v>18</v>
      </c>
      <c r="K22" s="5" t="s">
        <v>19</v>
      </c>
      <c r="L22" s="5" t="s">
        <v>20</v>
      </c>
      <c r="M22" s="5" t="s">
        <v>21</v>
      </c>
      <c r="N22" s="5" t="s">
        <v>22</v>
      </c>
      <c r="O22" s="5" t="s">
        <v>23</v>
      </c>
      <c r="P22" s="6" t="s">
        <v>24</v>
      </c>
    </row>
    <row r="23" spans="1:16" ht="28.5" customHeight="1">
      <c r="A23" s="111" t="s">
        <v>36</v>
      </c>
      <c r="B23" s="114" t="s">
        <v>37</v>
      </c>
      <c r="C23" s="116">
        <v>2004</v>
      </c>
      <c r="D23" s="118">
        <v>1124000</v>
      </c>
      <c r="E23" s="118">
        <v>71953</v>
      </c>
      <c r="F23" s="118">
        <v>17047</v>
      </c>
      <c r="G23" s="118">
        <v>0</v>
      </c>
      <c r="H23" s="118">
        <v>17047</v>
      </c>
      <c r="I23" s="12" t="s">
        <v>38</v>
      </c>
      <c r="J23" s="12" t="s">
        <v>38</v>
      </c>
      <c r="K23" s="12" t="s">
        <v>38</v>
      </c>
      <c r="L23" s="12"/>
      <c r="M23" s="116"/>
      <c r="N23" s="116"/>
      <c r="O23" s="127">
        <v>1035000</v>
      </c>
      <c r="P23" s="120"/>
    </row>
    <row r="24" spans="1:16" ht="12" customHeight="1" thickBot="1">
      <c r="A24" s="123"/>
      <c r="B24" s="124"/>
      <c r="C24" s="125"/>
      <c r="D24" s="126"/>
      <c r="E24" s="126"/>
      <c r="F24" s="126"/>
      <c r="G24" s="126"/>
      <c r="H24" s="126"/>
      <c r="I24" s="20">
        <v>0</v>
      </c>
      <c r="J24" s="20">
        <v>0</v>
      </c>
      <c r="K24" s="21">
        <v>0</v>
      </c>
      <c r="L24" s="20"/>
      <c r="M24" s="125"/>
      <c r="N24" s="125"/>
      <c r="O24" s="128"/>
      <c r="P24" s="93"/>
    </row>
    <row r="25" spans="1:16" ht="13.5" customHeight="1" thickBot="1" thickTop="1">
      <c r="A25" s="23"/>
      <c r="B25" s="24" t="s">
        <v>39</v>
      </c>
      <c r="C25" s="24"/>
      <c r="D25" s="25">
        <f>D23+D19+D17+D16+D15+D14+D13</f>
        <v>4650581</v>
      </c>
      <c r="E25" s="25">
        <f aca="true" t="shared" si="0" ref="E25:P25">E23+E19+E17+E16+E15+E14+E13</f>
        <v>162263</v>
      </c>
      <c r="F25" s="25">
        <f t="shared" si="0"/>
        <v>1782114</v>
      </c>
      <c r="G25" s="25">
        <f t="shared" si="0"/>
        <v>0</v>
      </c>
      <c r="H25" s="25">
        <f>H23+H19+H18+H16+H15+H14+H13</f>
        <v>705084</v>
      </c>
      <c r="I25" s="25">
        <f>I24+I19+I17+I16+I15+I14+I13</f>
        <v>0</v>
      </c>
      <c r="J25" s="25">
        <f>J24+J20+J19+J18+J17+J16+J15+J14+J13</f>
        <v>927030</v>
      </c>
      <c r="K25" s="25">
        <f>K24+K18+K16+K15+K14+K13</f>
        <v>150000</v>
      </c>
      <c r="L25" s="25">
        <f t="shared" si="0"/>
        <v>0</v>
      </c>
      <c r="M25" s="25">
        <f t="shared" si="0"/>
        <v>0</v>
      </c>
      <c r="N25" s="25">
        <f t="shared" si="0"/>
        <v>0</v>
      </c>
      <c r="O25" s="25">
        <f t="shared" si="0"/>
        <v>2706204</v>
      </c>
      <c r="P25" s="25">
        <f t="shared" si="0"/>
        <v>0</v>
      </c>
    </row>
    <row r="26" spans="1:16" ht="13.5" thickTop="1">
      <c r="A26" s="111" t="s">
        <v>40</v>
      </c>
      <c r="B26" s="114" t="s">
        <v>41</v>
      </c>
      <c r="C26" s="116" t="s">
        <v>38</v>
      </c>
      <c r="D26" s="118">
        <v>523000</v>
      </c>
      <c r="E26" s="118">
        <v>40000</v>
      </c>
      <c r="F26" s="118">
        <v>483000</v>
      </c>
      <c r="G26" s="94"/>
      <c r="H26" s="118">
        <v>50000</v>
      </c>
      <c r="I26" s="118">
        <v>0</v>
      </c>
      <c r="J26" s="118" t="s">
        <v>38</v>
      </c>
      <c r="K26" s="27" t="s">
        <v>42</v>
      </c>
      <c r="L26" s="118">
        <v>40000</v>
      </c>
      <c r="M26" s="94"/>
      <c r="N26" s="12">
        <v>23000</v>
      </c>
      <c r="O26" s="127">
        <v>0</v>
      </c>
      <c r="P26" s="97"/>
    </row>
    <row r="27" spans="1:16" ht="12.75">
      <c r="A27" s="113"/>
      <c r="B27" s="115"/>
      <c r="C27" s="117"/>
      <c r="D27" s="119"/>
      <c r="E27" s="119"/>
      <c r="F27" s="119"/>
      <c r="G27" s="95"/>
      <c r="H27" s="119"/>
      <c r="I27" s="119"/>
      <c r="J27" s="119"/>
      <c r="K27" s="16">
        <v>370000</v>
      </c>
      <c r="L27" s="119"/>
      <c r="M27" s="95"/>
      <c r="N27" s="16" t="s">
        <v>43</v>
      </c>
      <c r="O27" s="96"/>
      <c r="P27" s="121"/>
    </row>
    <row r="28" spans="1:16" ht="71.25" customHeight="1">
      <c r="A28" s="111" t="s">
        <v>40</v>
      </c>
      <c r="B28" s="8" t="s">
        <v>44</v>
      </c>
      <c r="C28" s="116" t="s">
        <v>45</v>
      </c>
      <c r="D28" s="118">
        <v>1938000</v>
      </c>
      <c r="E28" s="118">
        <v>17800</v>
      </c>
      <c r="F28" s="118">
        <v>1920200</v>
      </c>
      <c r="G28" s="118">
        <v>0</v>
      </c>
      <c r="H28" s="13" t="s">
        <v>32</v>
      </c>
      <c r="I28" s="94"/>
      <c r="J28" s="30">
        <v>720841</v>
      </c>
      <c r="K28" s="31" t="s">
        <v>38</v>
      </c>
      <c r="L28" s="94"/>
      <c r="M28" s="94"/>
      <c r="N28" s="94"/>
      <c r="O28" s="127">
        <v>0</v>
      </c>
      <c r="P28" s="120"/>
    </row>
    <row r="29" spans="1:16" ht="23.25" customHeight="1">
      <c r="A29" s="112"/>
      <c r="B29" s="103" t="s">
        <v>46</v>
      </c>
      <c r="C29" s="98"/>
      <c r="D29" s="99"/>
      <c r="E29" s="99"/>
      <c r="F29" s="99"/>
      <c r="G29" s="99"/>
      <c r="H29" s="19">
        <v>1009200</v>
      </c>
      <c r="I29" s="100"/>
      <c r="J29" s="118">
        <v>190159</v>
      </c>
      <c r="K29" s="84">
        <v>0</v>
      </c>
      <c r="L29" s="100"/>
      <c r="M29" s="100"/>
      <c r="N29" s="100"/>
      <c r="O29" s="101"/>
      <c r="P29" s="102"/>
    </row>
    <row r="30" spans="1:16" ht="30" customHeight="1">
      <c r="A30" s="112"/>
      <c r="B30" s="103"/>
      <c r="C30" s="98"/>
      <c r="D30" s="99"/>
      <c r="E30" s="99"/>
      <c r="F30" s="99"/>
      <c r="G30" s="99"/>
      <c r="H30" s="19"/>
      <c r="I30" s="100"/>
      <c r="J30" s="99"/>
      <c r="K30" s="84"/>
      <c r="L30" s="100"/>
      <c r="M30" s="100"/>
      <c r="N30" s="100"/>
      <c r="O30" s="101"/>
      <c r="P30" s="102"/>
    </row>
    <row r="31" spans="1:16" ht="10.5" customHeight="1">
      <c r="A31" s="111"/>
      <c r="B31" s="114" t="s">
        <v>47</v>
      </c>
      <c r="C31" s="116"/>
      <c r="D31" s="118">
        <v>100000</v>
      </c>
      <c r="E31" s="118"/>
      <c r="F31" s="118">
        <v>100000</v>
      </c>
      <c r="G31" s="118"/>
      <c r="H31" s="118">
        <v>40000</v>
      </c>
      <c r="I31" s="94"/>
      <c r="J31" s="118"/>
      <c r="K31" s="86"/>
      <c r="L31" s="26" t="s">
        <v>32</v>
      </c>
      <c r="M31" s="94"/>
      <c r="N31" s="118">
        <v>10000</v>
      </c>
      <c r="O31" s="127"/>
      <c r="P31" s="120"/>
    </row>
    <row r="32" spans="1:16" ht="10.5" customHeight="1" thickBot="1">
      <c r="A32" s="123"/>
      <c r="B32" s="124"/>
      <c r="C32" s="125"/>
      <c r="D32" s="126"/>
      <c r="E32" s="126"/>
      <c r="F32" s="126"/>
      <c r="G32" s="126"/>
      <c r="H32" s="126"/>
      <c r="I32" s="85"/>
      <c r="J32" s="126"/>
      <c r="K32" s="87"/>
      <c r="L32" s="20">
        <v>50000</v>
      </c>
      <c r="M32" s="85"/>
      <c r="N32" s="126"/>
      <c r="O32" s="128"/>
      <c r="P32" s="93"/>
    </row>
    <row r="33" spans="1:16" ht="14.25" customHeight="1" thickBot="1" thickTop="1">
      <c r="A33" s="23"/>
      <c r="B33" s="24" t="s">
        <v>48</v>
      </c>
      <c r="C33" s="24"/>
      <c r="D33" s="25">
        <f>D31+D28+D26</f>
        <v>2561000</v>
      </c>
      <c r="E33" s="25">
        <f>E32+E28+E26</f>
        <v>57800</v>
      </c>
      <c r="F33" s="25">
        <f>F31+F28+F26</f>
        <v>2503200</v>
      </c>
      <c r="G33" s="25">
        <f>G32+G28+G26</f>
        <v>0</v>
      </c>
      <c r="H33" s="25">
        <f>H31+H29+H26</f>
        <v>1099200</v>
      </c>
      <c r="I33" s="25">
        <f>SUM(I26:I30)</f>
        <v>0</v>
      </c>
      <c r="J33" s="25">
        <f>J32+J29+J28</f>
        <v>911000</v>
      </c>
      <c r="K33" s="25">
        <f>K32+K29+K27</f>
        <v>370000</v>
      </c>
      <c r="L33" s="25">
        <f>L32+L28+L26</f>
        <v>90000</v>
      </c>
      <c r="M33" s="25">
        <f>M32+M28+M26</f>
        <v>0</v>
      </c>
      <c r="N33" s="25">
        <f>N31+N28+N26</f>
        <v>33000</v>
      </c>
      <c r="O33" s="25">
        <f>O32+O28+O26</f>
        <v>0</v>
      </c>
      <c r="P33" s="25">
        <f>P32+P28+P26</f>
        <v>0</v>
      </c>
    </row>
    <row r="34" spans="1:16" ht="13.5" thickTop="1">
      <c r="A34" s="88" t="s">
        <v>49</v>
      </c>
      <c r="B34" s="89" t="s">
        <v>50</v>
      </c>
      <c r="C34" s="90">
        <v>2005</v>
      </c>
      <c r="D34" s="91">
        <v>200000</v>
      </c>
      <c r="E34" s="92"/>
      <c r="F34" s="91">
        <v>200000</v>
      </c>
      <c r="G34" s="92"/>
      <c r="H34" s="91">
        <v>70000</v>
      </c>
      <c r="I34" s="92"/>
      <c r="J34" s="92"/>
      <c r="K34" s="37" t="s">
        <v>51</v>
      </c>
      <c r="L34" s="92"/>
      <c r="M34" s="92"/>
      <c r="N34" s="92"/>
      <c r="O34" s="92"/>
      <c r="P34" s="97"/>
    </row>
    <row r="35" spans="1:16" ht="12.75">
      <c r="A35" s="113"/>
      <c r="B35" s="115"/>
      <c r="C35" s="117"/>
      <c r="D35" s="119"/>
      <c r="E35" s="67"/>
      <c r="F35" s="119"/>
      <c r="G35" s="67"/>
      <c r="H35" s="119"/>
      <c r="I35" s="67"/>
      <c r="J35" s="67"/>
      <c r="K35" s="39">
        <v>130000</v>
      </c>
      <c r="L35" s="67"/>
      <c r="M35" s="67"/>
      <c r="N35" s="67"/>
      <c r="O35" s="67"/>
      <c r="P35" s="121"/>
    </row>
    <row r="36" spans="1:16" ht="35.25" customHeight="1">
      <c r="A36" s="111" t="s">
        <v>49</v>
      </c>
      <c r="B36" s="114" t="s">
        <v>52</v>
      </c>
      <c r="C36" s="116">
        <v>2005</v>
      </c>
      <c r="D36" s="118">
        <v>160000</v>
      </c>
      <c r="E36" s="68"/>
      <c r="F36" s="118">
        <v>160000</v>
      </c>
      <c r="G36" s="68"/>
      <c r="H36" s="118">
        <v>14000</v>
      </c>
      <c r="I36" s="68"/>
      <c r="J36" s="68"/>
      <c r="K36" s="27" t="s">
        <v>51</v>
      </c>
      <c r="L36" s="12" t="s">
        <v>53</v>
      </c>
      <c r="M36" s="68"/>
      <c r="N36" s="68"/>
      <c r="O36" s="68"/>
      <c r="P36" s="120"/>
    </row>
    <row r="37" spans="1:16" ht="25.5" customHeight="1" thickBot="1">
      <c r="A37" s="113"/>
      <c r="B37" s="115"/>
      <c r="C37" s="117"/>
      <c r="D37" s="119"/>
      <c r="E37" s="67"/>
      <c r="F37" s="119"/>
      <c r="G37" s="67"/>
      <c r="H37" s="119"/>
      <c r="I37" s="67"/>
      <c r="J37" s="67"/>
      <c r="K37" s="39">
        <v>50000</v>
      </c>
      <c r="L37" s="39">
        <v>96000</v>
      </c>
      <c r="M37" s="67"/>
      <c r="N37" s="67"/>
      <c r="O37" s="67"/>
      <c r="P37" s="121"/>
    </row>
    <row r="38" spans="1:16" ht="14.25" thickBot="1" thickTop="1">
      <c r="A38" s="40"/>
      <c r="B38" s="24" t="s">
        <v>54</v>
      </c>
      <c r="C38" s="43"/>
      <c r="D38" s="44">
        <f aca="true" t="shared" si="1" ref="D38:P38">SUM(D34:D37)</f>
        <v>360000</v>
      </c>
      <c r="E38" s="44">
        <f t="shared" si="1"/>
        <v>0</v>
      </c>
      <c r="F38" s="44">
        <f t="shared" si="1"/>
        <v>360000</v>
      </c>
      <c r="G38" s="44">
        <f t="shared" si="1"/>
        <v>0</v>
      </c>
      <c r="H38" s="44">
        <f t="shared" si="1"/>
        <v>84000</v>
      </c>
      <c r="I38" s="44">
        <f t="shared" si="1"/>
        <v>0</v>
      </c>
      <c r="J38" s="44">
        <f t="shared" si="1"/>
        <v>0</v>
      </c>
      <c r="K38" s="44">
        <f t="shared" si="1"/>
        <v>180000</v>
      </c>
      <c r="L38" s="44">
        <f t="shared" si="1"/>
        <v>96000</v>
      </c>
      <c r="M38" s="44">
        <f t="shared" si="1"/>
        <v>0</v>
      </c>
      <c r="N38" s="44">
        <f t="shared" si="1"/>
        <v>0</v>
      </c>
      <c r="O38" s="44">
        <f t="shared" si="1"/>
        <v>0</v>
      </c>
      <c r="P38" s="44">
        <f t="shared" si="1"/>
        <v>0</v>
      </c>
    </row>
    <row r="39" spans="1:16" ht="31.5" customHeight="1" thickTop="1">
      <c r="A39" s="45" t="s">
        <v>55</v>
      </c>
      <c r="B39" s="15" t="s">
        <v>56</v>
      </c>
      <c r="C39" s="46" t="s">
        <v>57</v>
      </c>
      <c r="D39" s="39">
        <v>223500</v>
      </c>
      <c r="E39" s="39">
        <v>145500</v>
      </c>
      <c r="F39" s="39">
        <v>78000</v>
      </c>
      <c r="G39" s="47"/>
      <c r="H39" s="39">
        <v>48000</v>
      </c>
      <c r="I39" s="47"/>
      <c r="J39" s="47"/>
      <c r="K39" s="47"/>
      <c r="L39" s="47"/>
      <c r="M39" s="47"/>
      <c r="N39" s="39">
        <v>30000</v>
      </c>
      <c r="O39" s="48"/>
      <c r="P39" s="11"/>
    </row>
    <row r="40" spans="1:16" ht="19.5">
      <c r="A40" s="5" t="s">
        <v>5</v>
      </c>
      <c r="B40" s="106" t="s">
        <v>6</v>
      </c>
      <c r="C40" s="106" t="s">
        <v>7</v>
      </c>
      <c r="D40" s="106" t="s">
        <v>8</v>
      </c>
      <c r="E40" s="5" t="s">
        <v>9</v>
      </c>
      <c r="F40" s="5" t="s">
        <v>10</v>
      </c>
      <c r="G40" s="5"/>
      <c r="H40" s="122" t="s">
        <v>11</v>
      </c>
      <c r="I40" s="122"/>
      <c r="J40" s="122"/>
      <c r="K40" s="122"/>
      <c r="L40" s="122"/>
      <c r="M40" s="122"/>
      <c r="N40" s="122"/>
      <c r="O40" s="122"/>
      <c r="P40" s="11"/>
    </row>
    <row r="41" spans="1:16" ht="68.25">
      <c r="A41" s="5" t="s">
        <v>12</v>
      </c>
      <c r="B41" s="107"/>
      <c r="C41" s="107"/>
      <c r="D41" s="107"/>
      <c r="E41" s="5" t="s">
        <v>13</v>
      </c>
      <c r="F41" s="5" t="s">
        <v>14</v>
      </c>
      <c r="G41" s="5" t="s">
        <v>15</v>
      </c>
      <c r="H41" s="5" t="s">
        <v>16</v>
      </c>
      <c r="I41" s="5" t="s">
        <v>17</v>
      </c>
      <c r="J41" s="5" t="s">
        <v>18</v>
      </c>
      <c r="K41" s="5" t="s">
        <v>19</v>
      </c>
      <c r="L41" s="5" t="s">
        <v>20</v>
      </c>
      <c r="M41" s="5" t="s">
        <v>21</v>
      </c>
      <c r="N41" s="5" t="s">
        <v>22</v>
      </c>
      <c r="O41" s="5" t="s">
        <v>23</v>
      </c>
      <c r="P41" s="6" t="s">
        <v>24</v>
      </c>
    </row>
    <row r="42" spans="1:16" ht="14.25" customHeight="1">
      <c r="A42" s="49"/>
      <c r="B42" s="50" t="s">
        <v>58</v>
      </c>
      <c r="C42" s="51"/>
      <c r="D42" s="30">
        <v>10000</v>
      </c>
      <c r="E42" s="30"/>
      <c r="F42" s="30">
        <v>10000</v>
      </c>
      <c r="G42" s="52"/>
      <c r="H42" s="30">
        <v>10000</v>
      </c>
      <c r="I42" s="52"/>
      <c r="J42" s="52"/>
      <c r="K42" s="52"/>
      <c r="L42" s="52"/>
      <c r="M42" s="52"/>
      <c r="N42" s="30"/>
      <c r="O42" s="53"/>
      <c r="P42" s="11"/>
    </row>
    <row r="43" spans="1:16" ht="24" customHeight="1" thickBot="1">
      <c r="A43" s="54" t="s">
        <v>55</v>
      </c>
      <c r="B43" s="32" t="s">
        <v>59</v>
      </c>
      <c r="C43" s="33">
        <v>2005</v>
      </c>
      <c r="D43" s="37">
        <v>15000</v>
      </c>
      <c r="E43" s="37"/>
      <c r="F43" s="37">
        <v>15000</v>
      </c>
      <c r="G43" s="55"/>
      <c r="H43" s="37">
        <v>15000</v>
      </c>
      <c r="I43" s="55"/>
      <c r="J43" s="55"/>
      <c r="K43" s="55"/>
      <c r="L43" s="55"/>
      <c r="M43" s="55"/>
      <c r="N43" s="37"/>
      <c r="O43" s="56"/>
      <c r="P43" s="57"/>
    </row>
    <row r="44" spans="1:16" ht="12.75" customHeight="1" thickBot="1" thickTop="1">
      <c r="A44" s="23"/>
      <c r="B44" s="24" t="s">
        <v>60</v>
      </c>
      <c r="C44" s="24"/>
      <c r="D44" s="25">
        <f aca="true" t="shared" si="2" ref="D44:P44">D43+D42+D39</f>
        <v>248500</v>
      </c>
      <c r="E44" s="25">
        <f t="shared" si="2"/>
        <v>145500</v>
      </c>
      <c r="F44" s="25">
        <f t="shared" si="2"/>
        <v>103000</v>
      </c>
      <c r="G44" s="25">
        <f t="shared" si="2"/>
        <v>0</v>
      </c>
      <c r="H44" s="25">
        <f t="shared" si="2"/>
        <v>73000</v>
      </c>
      <c r="I44" s="25">
        <f t="shared" si="2"/>
        <v>0</v>
      </c>
      <c r="J44" s="25">
        <f t="shared" si="2"/>
        <v>0</v>
      </c>
      <c r="K44" s="25">
        <f t="shared" si="2"/>
        <v>0</v>
      </c>
      <c r="L44" s="25">
        <f t="shared" si="2"/>
        <v>0</v>
      </c>
      <c r="M44" s="25">
        <f t="shared" si="2"/>
        <v>0</v>
      </c>
      <c r="N44" s="25">
        <f t="shared" si="2"/>
        <v>30000</v>
      </c>
      <c r="O44" s="25">
        <f t="shared" si="2"/>
        <v>0</v>
      </c>
      <c r="P44" s="25">
        <f t="shared" si="2"/>
        <v>0</v>
      </c>
    </row>
    <row r="45" spans="1:16" ht="23.25" customHeight="1" thickTop="1">
      <c r="A45" s="58" t="s">
        <v>61</v>
      </c>
      <c r="B45" s="59" t="s">
        <v>62</v>
      </c>
      <c r="C45" s="59">
        <v>2005</v>
      </c>
      <c r="D45" s="60">
        <v>20000</v>
      </c>
      <c r="E45" s="60"/>
      <c r="F45" s="60">
        <v>20000</v>
      </c>
      <c r="G45" s="60"/>
      <c r="H45" s="60">
        <v>20000</v>
      </c>
      <c r="I45" s="60"/>
      <c r="J45" s="60"/>
      <c r="K45" s="60"/>
      <c r="L45" s="60"/>
      <c r="M45" s="60"/>
      <c r="N45" s="60"/>
      <c r="O45" s="60"/>
      <c r="P45" s="11"/>
    </row>
    <row r="46" spans="1:16" ht="30.75" customHeight="1" thickBot="1">
      <c r="A46" s="54" t="s">
        <v>61</v>
      </c>
      <c r="B46" s="32" t="s">
        <v>63</v>
      </c>
      <c r="C46" s="32">
        <v>2005</v>
      </c>
      <c r="D46" s="61">
        <v>10000</v>
      </c>
      <c r="E46" s="61"/>
      <c r="F46" s="61">
        <v>10000</v>
      </c>
      <c r="G46" s="61"/>
      <c r="H46" s="61">
        <v>10000</v>
      </c>
      <c r="I46" s="61"/>
      <c r="J46" s="61"/>
      <c r="K46" s="61"/>
      <c r="L46" s="61"/>
      <c r="M46" s="61"/>
      <c r="N46" s="61"/>
      <c r="O46" s="61"/>
      <c r="P46" s="11"/>
    </row>
    <row r="47" spans="1:16" ht="15" customHeight="1" thickBot="1" thickTop="1">
      <c r="A47" s="62"/>
      <c r="B47" s="63" t="s">
        <v>64</v>
      </c>
      <c r="C47" s="63"/>
      <c r="D47" s="64">
        <f aca="true" t="shared" si="3" ref="D47:P47">D46+D45</f>
        <v>30000</v>
      </c>
      <c r="E47" s="64">
        <f t="shared" si="3"/>
        <v>0</v>
      </c>
      <c r="F47" s="64">
        <f t="shared" si="3"/>
        <v>30000</v>
      </c>
      <c r="G47" s="64">
        <f t="shared" si="3"/>
        <v>0</v>
      </c>
      <c r="H47" s="64">
        <f t="shared" si="3"/>
        <v>30000</v>
      </c>
      <c r="I47" s="64">
        <f t="shared" si="3"/>
        <v>0</v>
      </c>
      <c r="J47" s="64">
        <f t="shared" si="3"/>
        <v>0</v>
      </c>
      <c r="K47" s="64">
        <f t="shared" si="3"/>
        <v>0</v>
      </c>
      <c r="L47" s="64">
        <f t="shared" si="3"/>
        <v>0</v>
      </c>
      <c r="M47" s="64">
        <f t="shared" si="3"/>
        <v>0</v>
      </c>
      <c r="N47" s="64">
        <f t="shared" si="3"/>
        <v>0</v>
      </c>
      <c r="O47" s="64">
        <f t="shared" si="3"/>
        <v>0</v>
      </c>
      <c r="P47" s="64">
        <f t="shared" si="3"/>
        <v>0</v>
      </c>
    </row>
    <row r="48" spans="1:16" ht="13.5" thickTop="1">
      <c r="A48" s="88" t="s">
        <v>65</v>
      </c>
      <c r="B48" s="89" t="s">
        <v>66</v>
      </c>
      <c r="C48" s="90" t="s">
        <v>67</v>
      </c>
      <c r="D48" s="91">
        <v>1546200</v>
      </c>
      <c r="E48" s="91">
        <v>994200</v>
      </c>
      <c r="F48" s="91">
        <v>552000</v>
      </c>
      <c r="G48" s="91">
        <v>299960</v>
      </c>
      <c r="H48" s="91">
        <v>66040</v>
      </c>
      <c r="I48" s="38"/>
      <c r="J48" s="38"/>
      <c r="K48" s="42" t="s">
        <v>38</v>
      </c>
      <c r="L48" s="42" t="s">
        <v>38</v>
      </c>
      <c r="M48" s="91">
        <v>96000</v>
      </c>
      <c r="N48" s="22" t="s">
        <v>32</v>
      </c>
      <c r="O48" s="129">
        <v>0</v>
      </c>
      <c r="P48" s="120"/>
    </row>
    <row r="49" spans="1:16" ht="8.25" customHeight="1">
      <c r="A49" s="112"/>
      <c r="B49" s="103"/>
      <c r="C49" s="98"/>
      <c r="D49" s="99"/>
      <c r="E49" s="99"/>
      <c r="F49" s="99"/>
      <c r="G49" s="99"/>
      <c r="H49" s="99"/>
      <c r="I49" s="100"/>
      <c r="J49" s="100"/>
      <c r="K49" s="19">
        <v>70000</v>
      </c>
      <c r="L49" s="34" t="s">
        <v>38</v>
      </c>
      <c r="M49" s="99"/>
      <c r="N49" s="19">
        <v>20000</v>
      </c>
      <c r="O49" s="101"/>
      <c r="P49" s="102"/>
    </row>
    <row r="50" spans="1:16" ht="9" customHeight="1">
      <c r="A50" s="113"/>
      <c r="B50" s="115"/>
      <c r="C50" s="117"/>
      <c r="D50" s="119"/>
      <c r="E50" s="119"/>
      <c r="F50" s="119"/>
      <c r="G50" s="119"/>
      <c r="H50" s="119"/>
      <c r="I50" s="95"/>
      <c r="J50" s="95"/>
      <c r="K50" s="28"/>
      <c r="L50" s="16">
        <v>0</v>
      </c>
      <c r="M50" s="119"/>
      <c r="N50" s="65"/>
      <c r="O50" s="96"/>
      <c r="P50" s="121"/>
    </row>
    <row r="51" spans="1:16" ht="12.75">
      <c r="A51" s="130">
        <v>80110</v>
      </c>
      <c r="B51" s="114" t="s">
        <v>68</v>
      </c>
      <c r="C51" s="116" t="s">
        <v>69</v>
      </c>
      <c r="D51" s="118">
        <v>1330200</v>
      </c>
      <c r="E51" s="118">
        <v>863200</v>
      </c>
      <c r="F51" s="118">
        <v>467000</v>
      </c>
      <c r="G51" s="118">
        <v>202730</v>
      </c>
      <c r="H51" s="118">
        <v>44670</v>
      </c>
      <c r="I51" s="94"/>
      <c r="J51" s="94"/>
      <c r="K51" s="26" t="s">
        <v>38</v>
      </c>
      <c r="L51" s="94"/>
      <c r="M51" s="118">
        <v>129600</v>
      </c>
      <c r="N51" s="12" t="s">
        <v>32</v>
      </c>
      <c r="O51" s="127">
        <v>0</v>
      </c>
      <c r="P51" s="120"/>
    </row>
    <row r="52" spans="1:16" ht="12.75">
      <c r="A52" s="131"/>
      <c r="B52" s="103"/>
      <c r="C52" s="98"/>
      <c r="D52" s="99"/>
      <c r="E52" s="99"/>
      <c r="F52" s="99"/>
      <c r="G52" s="99"/>
      <c r="H52" s="99"/>
      <c r="I52" s="100"/>
      <c r="J52" s="100"/>
      <c r="K52" s="19">
        <v>70000</v>
      </c>
      <c r="L52" s="100"/>
      <c r="M52" s="99"/>
      <c r="N52" s="19">
        <v>20000</v>
      </c>
      <c r="O52" s="101"/>
      <c r="P52" s="102"/>
    </row>
    <row r="53" spans="1:16" ht="9.75" customHeight="1">
      <c r="A53" s="132"/>
      <c r="B53" s="115"/>
      <c r="C53" s="117"/>
      <c r="D53" s="119"/>
      <c r="E53" s="119"/>
      <c r="F53" s="119"/>
      <c r="G53" s="119"/>
      <c r="H53" s="119"/>
      <c r="I53" s="95"/>
      <c r="J53" s="95"/>
      <c r="K53" s="28"/>
      <c r="L53" s="95"/>
      <c r="M53" s="119"/>
      <c r="N53" s="16"/>
      <c r="O53" s="96"/>
      <c r="P53" s="121"/>
    </row>
    <row r="54" spans="1:16" ht="19.5">
      <c r="A54" s="69"/>
      <c r="B54" s="32" t="s">
        <v>70</v>
      </c>
      <c r="C54" s="33"/>
      <c r="D54" s="19">
        <v>1980000</v>
      </c>
      <c r="E54" s="16">
        <v>1538300</v>
      </c>
      <c r="F54" s="16">
        <v>10000</v>
      </c>
      <c r="G54" s="16"/>
      <c r="H54" s="16">
        <v>10000</v>
      </c>
      <c r="I54" s="28"/>
      <c r="J54" s="28"/>
      <c r="K54" s="28"/>
      <c r="L54" s="28"/>
      <c r="M54" s="16"/>
      <c r="N54" s="16"/>
      <c r="O54" s="29">
        <v>431700</v>
      </c>
      <c r="P54" s="18"/>
    </row>
    <row r="55" spans="1:16" ht="42.75" customHeight="1">
      <c r="A55" s="130">
        <v>80110</v>
      </c>
      <c r="B55" s="8" t="s">
        <v>71</v>
      </c>
      <c r="C55" s="116" t="s">
        <v>72</v>
      </c>
      <c r="D55" s="118">
        <v>1879862</v>
      </c>
      <c r="E55" s="70"/>
      <c r="F55" s="27">
        <v>0</v>
      </c>
      <c r="G55" s="27">
        <v>0</v>
      </c>
      <c r="H55" s="27">
        <v>0</v>
      </c>
      <c r="I55" s="70"/>
      <c r="J55" s="70"/>
      <c r="K55" s="70"/>
      <c r="L55" s="70"/>
      <c r="M55" s="70"/>
      <c r="N55" s="70"/>
      <c r="O55" s="127">
        <v>1114921</v>
      </c>
      <c r="P55" s="120"/>
    </row>
    <row r="56" spans="1:16" ht="24.75" customHeight="1">
      <c r="A56" s="131"/>
      <c r="B56" s="103" t="s">
        <v>73</v>
      </c>
      <c r="C56" s="98"/>
      <c r="D56" s="99"/>
      <c r="E56" s="99">
        <v>40007</v>
      </c>
      <c r="F56" s="99">
        <v>724934</v>
      </c>
      <c r="G56" s="99">
        <v>0</v>
      </c>
      <c r="H56" s="99">
        <v>118713</v>
      </c>
      <c r="I56" s="100"/>
      <c r="J56" s="37">
        <v>534817</v>
      </c>
      <c r="K56" s="34" t="s">
        <v>38</v>
      </c>
      <c r="L56" s="100"/>
      <c r="M56" s="100"/>
      <c r="N56" s="100"/>
      <c r="O56" s="101"/>
      <c r="P56" s="102"/>
    </row>
    <row r="57" spans="1:16" ht="36.75" customHeight="1">
      <c r="A57" s="131"/>
      <c r="B57" s="115"/>
      <c r="C57" s="98"/>
      <c r="D57" s="99"/>
      <c r="E57" s="119"/>
      <c r="F57" s="119"/>
      <c r="G57" s="119"/>
      <c r="H57" s="119"/>
      <c r="I57" s="95"/>
      <c r="J57" s="39">
        <v>71404</v>
      </c>
      <c r="K57" s="16">
        <v>0</v>
      </c>
      <c r="L57" s="95"/>
      <c r="M57" s="95"/>
      <c r="N57" s="95"/>
      <c r="O57" s="101"/>
      <c r="P57" s="102"/>
    </row>
    <row r="58" spans="1:16" ht="22.5" customHeight="1">
      <c r="A58" s="71">
        <v>80113</v>
      </c>
      <c r="B58" s="50" t="s">
        <v>74</v>
      </c>
      <c r="C58" s="72"/>
      <c r="D58" s="73">
        <v>15000</v>
      </c>
      <c r="E58" s="73"/>
      <c r="F58" s="73">
        <v>15000</v>
      </c>
      <c r="G58" s="74"/>
      <c r="H58" s="73">
        <v>15000</v>
      </c>
      <c r="I58" s="74"/>
      <c r="J58" s="73"/>
      <c r="K58" s="73">
        <v>0</v>
      </c>
      <c r="L58" s="74"/>
      <c r="M58" s="74"/>
      <c r="N58" s="74"/>
      <c r="O58" s="75"/>
      <c r="P58" s="76">
        <v>0</v>
      </c>
    </row>
    <row r="59" spans="1:16" ht="15.75" customHeight="1">
      <c r="A59" s="71">
        <v>80113</v>
      </c>
      <c r="B59" s="50" t="s">
        <v>75</v>
      </c>
      <c r="C59" s="72"/>
      <c r="D59" s="73">
        <v>300000</v>
      </c>
      <c r="E59" s="73"/>
      <c r="F59" s="73">
        <v>300000</v>
      </c>
      <c r="G59" s="74"/>
      <c r="H59" s="73"/>
      <c r="I59" s="74"/>
      <c r="J59" s="73"/>
      <c r="K59" s="73">
        <v>150000</v>
      </c>
      <c r="L59" s="74"/>
      <c r="M59" s="74"/>
      <c r="N59" s="74"/>
      <c r="O59" s="75"/>
      <c r="P59" s="76">
        <v>150000</v>
      </c>
    </row>
    <row r="60" spans="1:16" ht="12.75">
      <c r="A60" s="131"/>
      <c r="B60" s="134" t="s">
        <v>76</v>
      </c>
      <c r="C60" s="98"/>
      <c r="D60" s="136">
        <f>D59+D58+D55+D54+D51+D48</f>
        <v>7051262</v>
      </c>
      <c r="E60" s="136">
        <f>E59+E58+E56+E54+E51+E48</f>
        <v>3435707</v>
      </c>
      <c r="F60" s="136">
        <f>F59+F58+F56+F54+F51+F48</f>
        <v>2068934</v>
      </c>
      <c r="G60" s="136">
        <f>G59+G58+G56+G55+G54+G51+G48</f>
        <v>502690</v>
      </c>
      <c r="H60" s="136">
        <f>H59+H58+H56+H55+H54+H51+H48</f>
        <v>254423</v>
      </c>
      <c r="I60" s="136">
        <f>I59+I58+I56+I55+I54+I51+I48</f>
        <v>0</v>
      </c>
      <c r="J60" s="136">
        <f>J59+J58+J57+J56+J55+J54+J51+J48</f>
        <v>606221</v>
      </c>
      <c r="K60" s="136">
        <f>K59+K58+K52+K49</f>
        <v>290000</v>
      </c>
      <c r="L60" s="34" t="s">
        <v>38</v>
      </c>
      <c r="M60" s="136">
        <f>M59+M58+M56+M55+M54+M51+M48</f>
        <v>225600</v>
      </c>
      <c r="N60" s="136">
        <f>N59+N58+N52+N49</f>
        <v>40000</v>
      </c>
      <c r="O60" s="138">
        <f>O59+O58+O55+O54+O51+O48</f>
        <v>1546621</v>
      </c>
      <c r="P60" s="138">
        <f>P59+P58+P55+P54+P51+P48</f>
        <v>150000</v>
      </c>
    </row>
    <row r="61" spans="1:16" ht="13.5" thickBot="1">
      <c r="A61" s="133"/>
      <c r="B61" s="135"/>
      <c r="C61" s="125"/>
      <c r="D61" s="137"/>
      <c r="E61" s="137"/>
      <c r="F61" s="137"/>
      <c r="G61" s="137"/>
      <c r="H61" s="137"/>
      <c r="I61" s="137"/>
      <c r="J61" s="137"/>
      <c r="K61" s="137"/>
      <c r="L61" s="77">
        <f>L59+L58+L54+L51+L50</f>
        <v>0</v>
      </c>
      <c r="M61" s="137"/>
      <c r="N61" s="137"/>
      <c r="O61" s="139"/>
      <c r="P61" s="139"/>
    </row>
    <row r="62" spans="1:16" ht="20.25" thickTop="1">
      <c r="A62" s="5" t="s">
        <v>5</v>
      </c>
      <c r="B62" s="106" t="s">
        <v>6</v>
      </c>
      <c r="C62" s="106" t="s">
        <v>7</v>
      </c>
      <c r="D62" s="106" t="s">
        <v>8</v>
      </c>
      <c r="E62" s="5" t="s">
        <v>9</v>
      </c>
      <c r="F62" s="5" t="s">
        <v>10</v>
      </c>
      <c r="G62" s="5"/>
      <c r="H62" s="122" t="s">
        <v>11</v>
      </c>
      <c r="I62" s="122"/>
      <c r="J62" s="122"/>
      <c r="K62" s="122"/>
      <c r="L62" s="122"/>
      <c r="M62" s="122"/>
      <c r="N62" s="122"/>
      <c r="O62" s="122"/>
      <c r="P62" s="11"/>
    </row>
    <row r="63" spans="1:16" ht="69" thickBot="1">
      <c r="A63" s="5" t="s">
        <v>12</v>
      </c>
      <c r="B63" s="107"/>
      <c r="C63" s="107"/>
      <c r="D63" s="107"/>
      <c r="E63" s="5" t="s">
        <v>13</v>
      </c>
      <c r="F63" s="5" t="s">
        <v>14</v>
      </c>
      <c r="G63" s="5" t="s">
        <v>15</v>
      </c>
      <c r="H63" s="5" t="s">
        <v>16</v>
      </c>
      <c r="I63" s="5" t="s">
        <v>17</v>
      </c>
      <c r="J63" s="5" t="s">
        <v>18</v>
      </c>
      <c r="K63" s="5" t="s">
        <v>19</v>
      </c>
      <c r="L63" s="5" t="s">
        <v>20</v>
      </c>
      <c r="M63" s="5" t="s">
        <v>21</v>
      </c>
      <c r="N63" s="5" t="s">
        <v>22</v>
      </c>
      <c r="O63" s="5" t="s">
        <v>23</v>
      </c>
      <c r="P63" s="6" t="s">
        <v>24</v>
      </c>
    </row>
    <row r="64" spans="1:16" ht="13.5" thickTop="1">
      <c r="A64" s="140">
        <v>85195</v>
      </c>
      <c r="B64" s="89" t="s">
        <v>77</v>
      </c>
      <c r="C64" s="90">
        <v>2005</v>
      </c>
      <c r="D64" s="91">
        <v>305748</v>
      </c>
      <c r="E64" s="91">
        <v>1464</v>
      </c>
      <c r="F64" s="91">
        <v>304284</v>
      </c>
      <c r="G64" s="91">
        <v>0</v>
      </c>
      <c r="H64" s="91">
        <v>304284</v>
      </c>
      <c r="I64" s="38"/>
      <c r="J64" s="36" t="s">
        <v>38</v>
      </c>
      <c r="K64" s="92"/>
      <c r="L64" s="91">
        <v>0</v>
      </c>
      <c r="M64" s="92"/>
      <c r="N64" s="91">
        <v>0</v>
      </c>
      <c r="O64" s="141"/>
      <c r="P64" s="97"/>
    </row>
    <row r="65" spans="1:16" ht="22.5" customHeight="1">
      <c r="A65" s="131"/>
      <c r="B65" s="103"/>
      <c r="C65" s="98"/>
      <c r="D65" s="99"/>
      <c r="E65" s="99"/>
      <c r="F65" s="99"/>
      <c r="G65" s="99"/>
      <c r="H65" s="99"/>
      <c r="I65" s="100"/>
      <c r="J65" s="19">
        <v>0</v>
      </c>
      <c r="K65" s="136"/>
      <c r="L65" s="99"/>
      <c r="M65" s="136"/>
      <c r="N65" s="99"/>
      <c r="O65" s="138"/>
      <c r="P65" s="102"/>
    </row>
    <row r="66" spans="1:16" ht="20.25" customHeight="1">
      <c r="A66" s="132"/>
      <c r="B66" s="115"/>
      <c r="C66" s="117"/>
      <c r="D66" s="119"/>
      <c r="E66" s="119"/>
      <c r="F66" s="119"/>
      <c r="G66" s="119"/>
      <c r="H66" s="119"/>
      <c r="I66" s="95"/>
      <c r="J66" s="16">
        <v>0</v>
      </c>
      <c r="K66" s="67"/>
      <c r="L66" s="119"/>
      <c r="M66" s="67"/>
      <c r="N66" s="119"/>
      <c r="O66" s="142"/>
      <c r="P66" s="121"/>
    </row>
    <row r="67" spans="1:16" ht="17.25" customHeight="1">
      <c r="A67" s="130">
        <v>85195</v>
      </c>
      <c r="B67" s="114" t="s">
        <v>78</v>
      </c>
      <c r="C67" s="116">
        <v>2005</v>
      </c>
      <c r="D67" s="118">
        <v>30000</v>
      </c>
      <c r="E67" s="118"/>
      <c r="F67" s="118">
        <v>30000</v>
      </c>
      <c r="G67" s="118"/>
      <c r="H67" s="118">
        <v>21000</v>
      </c>
      <c r="I67" s="94"/>
      <c r="J67" s="118"/>
      <c r="K67" s="68"/>
      <c r="L67" s="12" t="s">
        <v>38</v>
      </c>
      <c r="M67" s="68"/>
      <c r="N67" s="118">
        <v>1000</v>
      </c>
      <c r="O67" s="143"/>
      <c r="P67" s="120"/>
    </row>
    <row r="68" spans="1:16" ht="13.5" thickBot="1">
      <c r="A68" s="133"/>
      <c r="B68" s="124"/>
      <c r="C68" s="125"/>
      <c r="D68" s="126"/>
      <c r="E68" s="126"/>
      <c r="F68" s="126"/>
      <c r="G68" s="126"/>
      <c r="H68" s="126"/>
      <c r="I68" s="85"/>
      <c r="J68" s="126"/>
      <c r="K68" s="137"/>
      <c r="L68" s="20">
        <v>8000</v>
      </c>
      <c r="M68" s="137"/>
      <c r="N68" s="126"/>
      <c r="O68" s="139"/>
      <c r="P68" s="93"/>
    </row>
    <row r="69" spans="1:16" ht="14.25" thickBot="1" thickTop="1">
      <c r="A69" s="24"/>
      <c r="B69" s="24" t="s">
        <v>79</v>
      </c>
      <c r="C69" s="79"/>
      <c r="D69" s="80">
        <f>D67+D64</f>
        <v>335748</v>
      </c>
      <c r="E69" s="80">
        <f aca="true" t="shared" si="4" ref="E69:P69">E67+E64</f>
        <v>1464</v>
      </c>
      <c r="F69" s="80">
        <f t="shared" si="4"/>
        <v>334284</v>
      </c>
      <c r="G69" s="80">
        <f t="shared" si="4"/>
        <v>0</v>
      </c>
      <c r="H69" s="80">
        <f t="shared" si="4"/>
        <v>325284</v>
      </c>
      <c r="I69" s="80">
        <f t="shared" si="4"/>
        <v>0</v>
      </c>
      <c r="J69" s="80">
        <f>J66+J65</f>
        <v>0</v>
      </c>
      <c r="K69" s="80">
        <f t="shared" si="4"/>
        <v>0</v>
      </c>
      <c r="L69" s="80">
        <f>L68+L64</f>
        <v>8000</v>
      </c>
      <c r="M69" s="80">
        <f t="shared" si="4"/>
        <v>0</v>
      </c>
      <c r="N69" s="80">
        <f t="shared" si="4"/>
        <v>1000</v>
      </c>
      <c r="O69" s="80">
        <f t="shared" si="4"/>
        <v>0</v>
      </c>
      <c r="P69" s="80">
        <f t="shared" si="4"/>
        <v>0</v>
      </c>
    </row>
    <row r="70" spans="1:16" ht="32.25" customHeight="1" thickTop="1">
      <c r="A70" s="78">
        <v>90001</v>
      </c>
      <c r="B70" s="35" t="s">
        <v>80</v>
      </c>
      <c r="C70" s="90">
        <v>2005</v>
      </c>
      <c r="D70" s="22">
        <v>38000</v>
      </c>
      <c r="E70" s="91">
        <v>0</v>
      </c>
      <c r="F70" s="22">
        <v>38000</v>
      </c>
      <c r="G70" s="38"/>
      <c r="H70" s="22">
        <v>38000</v>
      </c>
      <c r="I70" s="91">
        <v>0</v>
      </c>
      <c r="J70" s="38"/>
      <c r="K70" s="81" t="s">
        <v>38</v>
      </c>
      <c r="L70" s="38"/>
      <c r="M70" s="38"/>
      <c r="N70" s="38"/>
      <c r="O70" s="144"/>
      <c r="P70" s="97"/>
    </row>
    <row r="71" spans="1:16" ht="13.5" customHeight="1">
      <c r="A71" s="69"/>
      <c r="B71" s="15" t="s">
        <v>81</v>
      </c>
      <c r="C71" s="117"/>
      <c r="D71" s="16">
        <v>20000</v>
      </c>
      <c r="E71" s="119"/>
      <c r="F71" s="16">
        <v>20000</v>
      </c>
      <c r="G71" s="95"/>
      <c r="H71" s="16">
        <v>20000</v>
      </c>
      <c r="I71" s="119"/>
      <c r="J71" s="95"/>
      <c r="K71" s="16">
        <v>0</v>
      </c>
      <c r="L71" s="95"/>
      <c r="M71" s="95"/>
      <c r="N71" s="95"/>
      <c r="O71" s="145"/>
      <c r="P71" s="121"/>
    </row>
    <row r="72" spans="1:16" ht="69.75" customHeight="1">
      <c r="A72" s="130">
        <v>90001</v>
      </c>
      <c r="B72" s="8" t="s">
        <v>82</v>
      </c>
      <c r="C72" s="116" t="s">
        <v>45</v>
      </c>
      <c r="D72" s="118">
        <v>2526900</v>
      </c>
      <c r="E72" s="118">
        <v>74420</v>
      </c>
      <c r="F72" s="118">
        <v>2452500</v>
      </c>
      <c r="G72" s="118">
        <v>0</v>
      </c>
      <c r="H72" s="13" t="s">
        <v>32</v>
      </c>
      <c r="I72" s="94"/>
      <c r="J72" s="12">
        <v>751013</v>
      </c>
      <c r="K72" s="13" t="s">
        <v>33</v>
      </c>
      <c r="L72" s="94"/>
      <c r="M72" s="94"/>
      <c r="N72" s="94"/>
      <c r="O72" s="146">
        <v>0</v>
      </c>
      <c r="P72" s="120"/>
    </row>
    <row r="73" spans="1:16" ht="24.75" customHeight="1">
      <c r="A73" s="131"/>
      <c r="B73" s="103" t="s">
        <v>83</v>
      </c>
      <c r="C73" s="98"/>
      <c r="D73" s="99"/>
      <c r="E73" s="99"/>
      <c r="F73" s="99"/>
      <c r="G73" s="99"/>
      <c r="H73" s="19">
        <v>1008600</v>
      </c>
      <c r="I73" s="100"/>
      <c r="J73" s="19">
        <v>242887</v>
      </c>
      <c r="K73" s="19">
        <v>450000</v>
      </c>
      <c r="L73" s="100"/>
      <c r="M73" s="100"/>
      <c r="N73" s="100"/>
      <c r="O73" s="146"/>
      <c r="P73" s="102"/>
    </row>
    <row r="74" spans="1:16" ht="22.5" customHeight="1">
      <c r="A74" s="132"/>
      <c r="B74" s="115"/>
      <c r="C74" s="98"/>
      <c r="D74" s="99"/>
      <c r="E74" s="119"/>
      <c r="F74" s="119"/>
      <c r="G74" s="119"/>
      <c r="H74" s="16"/>
      <c r="I74" s="95"/>
      <c r="J74" s="16"/>
      <c r="K74" s="16"/>
      <c r="L74" s="95"/>
      <c r="M74" s="95"/>
      <c r="N74" s="95"/>
      <c r="O74" s="146"/>
      <c r="P74" s="121"/>
    </row>
    <row r="75" spans="1:16" ht="33.75" customHeight="1">
      <c r="A75" s="130">
        <v>90001</v>
      </c>
      <c r="B75" s="114" t="s">
        <v>84</v>
      </c>
      <c r="C75" s="98" t="s">
        <v>85</v>
      </c>
      <c r="D75" s="99">
        <v>4527800</v>
      </c>
      <c r="E75" s="118">
        <v>107968</v>
      </c>
      <c r="F75" s="118">
        <v>490112</v>
      </c>
      <c r="G75" s="118"/>
      <c r="H75" s="118">
        <v>154274</v>
      </c>
      <c r="I75" s="94"/>
      <c r="J75" s="19">
        <v>287827</v>
      </c>
      <c r="K75" s="118"/>
      <c r="L75" s="94"/>
      <c r="M75" s="94"/>
      <c r="N75" s="94"/>
      <c r="O75" s="101">
        <v>3929720</v>
      </c>
      <c r="P75" s="120"/>
    </row>
    <row r="76" spans="1:16" ht="21.75" customHeight="1">
      <c r="A76" s="132"/>
      <c r="B76" s="115"/>
      <c r="C76" s="117"/>
      <c r="D76" s="119"/>
      <c r="E76" s="119"/>
      <c r="F76" s="119"/>
      <c r="G76" s="119"/>
      <c r="H76" s="119"/>
      <c r="I76" s="95"/>
      <c r="J76" s="19">
        <v>48011</v>
      </c>
      <c r="K76" s="119"/>
      <c r="L76" s="95"/>
      <c r="M76" s="95"/>
      <c r="N76" s="95"/>
      <c r="O76" s="96"/>
      <c r="P76" s="121"/>
    </row>
    <row r="77" spans="1:16" ht="19.5">
      <c r="A77" s="111" t="s">
        <v>86</v>
      </c>
      <c r="B77" s="114" t="s">
        <v>87</v>
      </c>
      <c r="C77" s="116">
        <v>2005</v>
      </c>
      <c r="D77" s="118">
        <v>50000</v>
      </c>
      <c r="E77" s="68"/>
      <c r="F77" s="118">
        <v>50000</v>
      </c>
      <c r="G77" s="68"/>
      <c r="H77" s="118">
        <v>20000</v>
      </c>
      <c r="I77" s="68"/>
      <c r="J77" s="68"/>
      <c r="K77" s="118"/>
      <c r="L77" s="12" t="s">
        <v>88</v>
      </c>
      <c r="M77" s="68"/>
      <c r="N77" s="68"/>
      <c r="O77" s="68"/>
      <c r="P77" s="120"/>
    </row>
    <row r="78" spans="1:16" ht="23.25" customHeight="1" thickBot="1">
      <c r="A78" s="112"/>
      <c r="B78" s="103"/>
      <c r="C78" s="98"/>
      <c r="D78" s="99"/>
      <c r="E78" s="136"/>
      <c r="F78" s="99"/>
      <c r="G78" s="136"/>
      <c r="H78" s="99"/>
      <c r="I78" s="136"/>
      <c r="J78" s="136"/>
      <c r="K78" s="99"/>
      <c r="L78" s="37">
        <v>30000</v>
      </c>
      <c r="M78" s="136"/>
      <c r="N78" s="136"/>
      <c r="O78" s="136"/>
      <c r="P78" s="93"/>
    </row>
    <row r="79" spans="1:16" ht="14.25" thickBot="1" thickTop="1">
      <c r="A79" s="40"/>
      <c r="B79" s="24" t="s">
        <v>89</v>
      </c>
      <c r="C79" s="43"/>
      <c r="D79" s="44">
        <f>D77+D75+D72+D71+D70</f>
        <v>7162700</v>
      </c>
      <c r="E79" s="44">
        <f>E77+E75+E72+E71+E70</f>
        <v>182388</v>
      </c>
      <c r="F79" s="44">
        <f>F77+F75+F72+F71+F70</f>
        <v>3050612</v>
      </c>
      <c r="G79" s="44">
        <f>G77+G75+G72+G71+G70</f>
        <v>0</v>
      </c>
      <c r="H79" s="44">
        <f>H77+H75+H73+H71+H70</f>
        <v>1240874</v>
      </c>
      <c r="I79" s="44">
        <f>I77+I75+I72+I70</f>
        <v>0</v>
      </c>
      <c r="J79" s="44">
        <f>J77+J76+J75+J73+J72+J70</f>
        <v>1329738</v>
      </c>
      <c r="K79" s="44">
        <f>K77+K75+K73+K71</f>
        <v>450000</v>
      </c>
      <c r="L79" s="44">
        <f>L78+L75+L72+L70</f>
        <v>30000</v>
      </c>
      <c r="M79" s="44">
        <f>M77+M75+M72+M70</f>
        <v>0</v>
      </c>
      <c r="N79" s="44">
        <f>N77+N75+N72+N70</f>
        <v>0</v>
      </c>
      <c r="O79" s="44">
        <f>O77+O75+O72+O70</f>
        <v>3929720</v>
      </c>
      <c r="P79" s="44">
        <f>P77+P75+P72+P70</f>
        <v>0</v>
      </c>
    </row>
    <row r="80" spans="1:16" ht="20.25" thickTop="1">
      <c r="A80" s="5" t="s">
        <v>5</v>
      </c>
      <c r="B80" s="106" t="s">
        <v>6</v>
      </c>
      <c r="C80" s="106" t="s">
        <v>7</v>
      </c>
      <c r="D80" s="106" t="s">
        <v>8</v>
      </c>
      <c r="E80" s="5" t="s">
        <v>9</v>
      </c>
      <c r="F80" s="5" t="s">
        <v>10</v>
      </c>
      <c r="G80" s="5"/>
      <c r="H80" s="122" t="s">
        <v>11</v>
      </c>
      <c r="I80" s="122"/>
      <c r="J80" s="122"/>
      <c r="K80" s="122"/>
      <c r="L80" s="122"/>
      <c r="M80" s="122"/>
      <c r="N80" s="122"/>
      <c r="O80" s="122"/>
      <c r="P80" s="11"/>
    </row>
    <row r="81" spans="1:16" ht="68.25">
      <c r="A81" s="5" t="s">
        <v>12</v>
      </c>
      <c r="B81" s="107"/>
      <c r="C81" s="107"/>
      <c r="D81" s="107"/>
      <c r="E81" s="5" t="s">
        <v>13</v>
      </c>
      <c r="F81" s="5" t="s">
        <v>14</v>
      </c>
      <c r="G81" s="5" t="s">
        <v>15</v>
      </c>
      <c r="H81" s="5" t="s">
        <v>16</v>
      </c>
      <c r="I81" s="5" t="s">
        <v>17</v>
      </c>
      <c r="J81" s="5" t="s">
        <v>18</v>
      </c>
      <c r="K81" s="5" t="s">
        <v>19</v>
      </c>
      <c r="L81" s="5" t="s">
        <v>20</v>
      </c>
      <c r="M81" s="5" t="s">
        <v>21</v>
      </c>
      <c r="N81" s="5" t="s">
        <v>22</v>
      </c>
      <c r="O81" s="5" t="s">
        <v>23</v>
      </c>
      <c r="P81" s="6" t="s">
        <v>24</v>
      </c>
    </row>
    <row r="82" spans="1:16" ht="33" customHeight="1" thickBot="1">
      <c r="A82" s="41">
        <v>92109</v>
      </c>
      <c r="B82" s="32" t="s">
        <v>90</v>
      </c>
      <c r="C82" s="33">
        <v>2005</v>
      </c>
      <c r="D82" s="19">
        <v>6000</v>
      </c>
      <c r="E82" s="19"/>
      <c r="F82" s="19">
        <v>6000</v>
      </c>
      <c r="G82" s="19"/>
      <c r="H82" s="19">
        <v>6000</v>
      </c>
      <c r="I82" s="34"/>
      <c r="J82" s="19"/>
      <c r="K82" s="19"/>
      <c r="L82" s="34"/>
      <c r="M82" s="34"/>
      <c r="N82" s="34"/>
      <c r="O82" s="66"/>
      <c r="P82" s="11"/>
    </row>
    <row r="83" spans="1:16" ht="14.25" thickBot="1" thickTop="1">
      <c r="A83" s="63"/>
      <c r="B83" s="63" t="s">
        <v>91</v>
      </c>
      <c r="C83" s="82"/>
      <c r="D83" s="83">
        <f>D82</f>
        <v>6000</v>
      </c>
      <c r="E83" s="83">
        <f aca="true" t="shared" si="5" ref="E83:P83">E82</f>
        <v>0</v>
      </c>
      <c r="F83" s="83">
        <f t="shared" si="5"/>
        <v>6000</v>
      </c>
      <c r="G83" s="83">
        <f t="shared" si="5"/>
        <v>0</v>
      </c>
      <c r="H83" s="83">
        <f t="shared" si="5"/>
        <v>6000</v>
      </c>
      <c r="I83" s="83">
        <f t="shared" si="5"/>
        <v>0</v>
      </c>
      <c r="J83" s="83">
        <f t="shared" si="5"/>
        <v>0</v>
      </c>
      <c r="K83" s="83">
        <f t="shared" si="5"/>
        <v>0</v>
      </c>
      <c r="L83" s="83">
        <f t="shared" si="5"/>
        <v>0</v>
      </c>
      <c r="M83" s="83">
        <f t="shared" si="5"/>
        <v>0</v>
      </c>
      <c r="N83" s="83">
        <f t="shared" si="5"/>
        <v>0</v>
      </c>
      <c r="O83" s="83">
        <f t="shared" si="5"/>
        <v>0</v>
      </c>
      <c r="P83" s="83">
        <f t="shared" si="5"/>
        <v>0</v>
      </c>
    </row>
    <row r="84" spans="1:16" ht="13.5" thickTop="1">
      <c r="A84" s="147"/>
      <c r="B84" s="149" t="s">
        <v>92</v>
      </c>
      <c r="C84" s="149"/>
      <c r="D84" s="92">
        <f aca="true" t="shared" si="6" ref="D84:K84">D83+D79+D69+D60+D47+D44+D38+D33+D25</f>
        <v>22405791</v>
      </c>
      <c r="E84" s="92">
        <f t="shared" si="6"/>
        <v>3985122</v>
      </c>
      <c r="F84" s="92">
        <f t="shared" si="6"/>
        <v>10238144</v>
      </c>
      <c r="G84" s="92">
        <f t="shared" si="6"/>
        <v>502690</v>
      </c>
      <c r="H84" s="92">
        <f t="shared" si="6"/>
        <v>3817865</v>
      </c>
      <c r="I84" s="92">
        <f t="shared" si="6"/>
        <v>0</v>
      </c>
      <c r="J84" s="92">
        <f t="shared" si="6"/>
        <v>3773989</v>
      </c>
      <c r="K84" s="92">
        <f t="shared" si="6"/>
        <v>1440000</v>
      </c>
      <c r="L84" s="36" t="s">
        <v>32</v>
      </c>
      <c r="M84" s="92">
        <f>M83+M79+M69+M60+M47+M44+M38+M25</f>
        <v>225600</v>
      </c>
      <c r="N84" s="92">
        <f>N83+N79+N69+N60+N47+N44+N38+N33+N25</f>
        <v>104000</v>
      </c>
      <c r="O84" s="92">
        <f>O83+O79+O69+O60+O47+O44+O38+O33+O25</f>
        <v>8182545</v>
      </c>
      <c r="P84" s="92">
        <f>P83+P79+P69+P60+P47+P44+P38+P33+P25</f>
        <v>150000</v>
      </c>
    </row>
    <row r="85" spans="1:16" ht="12.75">
      <c r="A85" s="148"/>
      <c r="B85" s="134"/>
      <c r="C85" s="134"/>
      <c r="D85" s="136"/>
      <c r="E85" s="136"/>
      <c r="F85" s="136"/>
      <c r="G85" s="136"/>
      <c r="H85" s="136"/>
      <c r="I85" s="136"/>
      <c r="J85" s="136"/>
      <c r="K85" s="136"/>
      <c r="L85" s="136">
        <f>L83+L79+L69+L61+L47+L44+L38+L33+L25</f>
        <v>224000</v>
      </c>
      <c r="M85" s="136"/>
      <c r="N85" s="136"/>
      <c r="O85" s="136"/>
      <c r="P85" s="136"/>
    </row>
    <row r="86" spans="1:16" ht="12.75">
      <c r="A86" s="148"/>
      <c r="B86" s="134"/>
      <c r="C86" s="134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1:16" ht="12.75">
      <c r="A87" s="107"/>
      <c r="B87" s="150"/>
      <c r="C87" s="150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</sheetData>
  <mergeCells count="296">
    <mergeCell ref="N84:N87"/>
    <mergeCell ref="O84:O87"/>
    <mergeCell ref="P84:P87"/>
    <mergeCell ref="L85:L87"/>
    <mergeCell ref="I84:I87"/>
    <mergeCell ref="J84:J87"/>
    <mergeCell ref="K84:K87"/>
    <mergeCell ref="M84:M87"/>
    <mergeCell ref="E84:E87"/>
    <mergeCell ref="F84:F87"/>
    <mergeCell ref="G84:G87"/>
    <mergeCell ref="H84:H87"/>
    <mergeCell ref="A84:A87"/>
    <mergeCell ref="B84:B87"/>
    <mergeCell ref="C84:C87"/>
    <mergeCell ref="D84:D87"/>
    <mergeCell ref="P77:P78"/>
    <mergeCell ref="B80:B81"/>
    <mergeCell ref="C80:C81"/>
    <mergeCell ref="D80:D81"/>
    <mergeCell ref="H80:O80"/>
    <mergeCell ref="I77:I78"/>
    <mergeCell ref="J77:J78"/>
    <mergeCell ref="K77:K78"/>
    <mergeCell ref="G77:G78"/>
    <mergeCell ref="H77:H78"/>
    <mergeCell ref="N77:N78"/>
    <mergeCell ref="O77:O78"/>
    <mergeCell ref="N75:N76"/>
    <mergeCell ref="O75:O76"/>
    <mergeCell ref="P75:P76"/>
    <mergeCell ref="A77:A78"/>
    <mergeCell ref="B77:B78"/>
    <mergeCell ref="C77:C78"/>
    <mergeCell ref="D77:D78"/>
    <mergeCell ref="M77:M78"/>
    <mergeCell ref="E77:E78"/>
    <mergeCell ref="F77:F78"/>
    <mergeCell ref="I75:I76"/>
    <mergeCell ref="K75:K76"/>
    <mergeCell ref="L75:L76"/>
    <mergeCell ref="M75:M76"/>
    <mergeCell ref="P72:P74"/>
    <mergeCell ref="B73:B74"/>
    <mergeCell ref="A75:A76"/>
    <mergeCell ref="B75:B76"/>
    <mergeCell ref="C75:C76"/>
    <mergeCell ref="D75:D76"/>
    <mergeCell ref="E75:E76"/>
    <mergeCell ref="F75:F76"/>
    <mergeCell ref="G75:G76"/>
    <mergeCell ref="H75:H76"/>
    <mergeCell ref="L72:L74"/>
    <mergeCell ref="M72:M74"/>
    <mergeCell ref="N72:N74"/>
    <mergeCell ref="O72:O74"/>
    <mergeCell ref="N70:N71"/>
    <mergeCell ref="O70:O71"/>
    <mergeCell ref="P70:P71"/>
    <mergeCell ref="A72:A74"/>
    <mergeCell ref="C72:C74"/>
    <mergeCell ref="D72:D74"/>
    <mergeCell ref="E72:E74"/>
    <mergeCell ref="F72:F74"/>
    <mergeCell ref="G72:G74"/>
    <mergeCell ref="I72:I74"/>
    <mergeCell ref="N67:N68"/>
    <mergeCell ref="O67:O68"/>
    <mergeCell ref="P67:P68"/>
    <mergeCell ref="C70:C71"/>
    <mergeCell ref="E70:E71"/>
    <mergeCell ref="G70:G71"/>
    <mergeCell ref="I70:I71"/>
    <mergeCell ref="J70:J71"/>
    <mergeCell ref="L70:L71"/>
    <mergeCell ref="M70:M71"/>
    <mergeCell ref="I67:I68"/>
    <mergeCell ref="J67:J68"/>
    <mergeCell ref="K67:K68"/>
    <mergeCell ref="M67:M68"/>
    <mergeCell ref="O64:O66"/>
    <mergeCell ref="P64:P66"/>
    <mergeCell ref="A67:A68"/>
    <mergeCell ref="B67:B68"/>
    <mergeCell ref="C67:C68"/>
    <mergeCell ref="D67:D68"/>
    <mergeCell ref="E67:E68"/>
    <mergeCell ref="F67:F68"/>
    <mergeCell ref="G67:G68"/>
    <mergeCell ref="H67:H68"/>
    <mergeCell ref="K64:K66"/>
    <mergeCell ref="L64:L66"/>
    <mergeCell ref="M64:M66"/>
    <mergeCell ref="N64:N66"/>
    <mergeCell ref="N60:N61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I60:I61"/>
    <mergeCell ref="O60:O61"/>
    <mergeCell ref="P60:P61"/>
    <mergeCell ref="B62:B63"/>
    <mergeCell ref="C62:C63"/>
    <mergeCell ref="D62:D63"/>
    <mergeCell ref="H62:O62"/>
    <mergeCell ref="J60:J61"/>
    <mergeCell ref="K60:K61"/>
    <mergeCell ref="M60:M61"/>
    <mergeCell ref="M56:M57"/>
    <mergeCell ref="N56:N57"/>
    <mergeCell ref="A60:A61"/>
    <mergeCell ref="B60:B61"/>
    <mergeCell ref="C60:C61"/>
    <mergeCell ref="D60:D61"/>
    <mergeCell ref="E60:E61"/>
    <mergeCell ref="F60:F61"/>
    <mergeCell ref="G60:G61"/>
    <mergeCell ref="H60:H61"/>
    <mergeCell ref="G56:G57"/>
    <mergeCell ref="H56:H57"/>
    <mergeCell ref="I56:I57"/>
    <mergeCell ref="L56:L57"/>
    <mergeCell ref="O51:O53"/>
    <mergeCell ref="P51:P53"/>
    <mergeCell ref="A55:A57"/>
    <mergeCell ref="C55:C57"/>
    <mergeCell ref="D55:D57"/>
    <mergeCell ref="O55:O57"/>
    <mergeCell ref="P55:P57"/>
    <mergeCell ref="B56:B57"/>
    <mergeCell ref="E56:E57"/>
    <mergeCell ref="F56:F57"/>
    <mergeCell ref="I51:I53"/>
    <mergeCell ref="J51:J53"/>
    <mergeCell ref="L51:L53"/>
    <mergeCell ref="M51:M53"/>
    <mergeCell ref="E51:E53"/>
    <mergeCell ref="F51:F53"/>
    <mergeCell ref="G51:G53"/>
    <mergeCell ref="H51:H53"/>
    <mergeCell ref="A51:A53"/>
    <mergeCell ref="B51:B53"/>
    <mergeCell ref="C51:C53"/>
    <mergeCell ref="D51:D53"/>
    <mergeCell ref="J48:J50"/>
    <mergeCell ref="M48:M50"/>
    <mergeCell ref="O48:O50"/>
    <mergeCell ref="P48:P50"/>
    <mergeCell ref="J36:J3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B40:B41"/>
    <mergeCell ref="C40:C41"/>
    <mergeCell ref="D40:D41"/>
    <mergeCell ref="H40:O40"/>
    <mergeCell ref="M36:M37"/>
    <mergeCell ref="N34:N35"/>
    <mergeCell ref="O34:O35"/>
    <mergeCell ref="P34:P35"/>
    <mergeCell ref="N36:N37"/>
    <mergeCell ref="O36:O37"/>
    <mergeCell ref="P36:P37"/>
    <mergeCell ref="A36:A37"/>
    <mergeCell ref="B36:B37"/>
    <mergeCell ref="C36:C37"/>
    <mergeCell ref="D36:D37"/>
    <mergeCell ref="E36:E37"/>
    <mergeCell ref="F36:F37"/>
    <mergeCell ref="G36:G37"/>
    <mergeCell ref="I34:I35"/>
    <mergeCell ref="H36:H37"/>
    <mergeCell ref="I36:I37"/>
    <mergeCell ref="J34:J35"/>
    <mergeCell ref="L34:L35"/>
    <mergeCell ref="M34:M35"/>
    <mergeCell ref="E34:E35"/>
    <mergeCell ref="F34:F35"/>
    <mergeCell ref="G34:G35"/>
    <mergeCell ref="H34:H35"/>
    <mergeCell ref="A34:A35"/>
    <mergeCell ref="B34:B35"/>
    <mergeCell ref="C34:C35"/>
    <mergeCell ref="D34:D35"/>
    <mergeCell ref="M31:M32"/>
    <mergeCell ref="N31:N32"/>
    <mergeCell ref="O31:O32"/>
    <mergeCell ref="P31:P32"/>
    <mergeCell ref="H31:H32"/>
    <mergeCell ref="I31:I32"/>
    <mergeCell ref="J31:J32"/>
    <mergeCell ref="K31:K32"/>
    <mergeCell ref="B29:B30"/>
    <mergeCell ref="J29:J30"/>
    <mergeCell ref="K29:K30"/>
    <mergeCell ref="A31:A32"/>
    <mergeCell ref="B31:B32"/>
    <mergeCell ref="C31:C32"/>
    <mergeCell ref="D31:D32"/>
    <mergeCell ref="E31:E32"/>
    <mergeCell ref="F31:F32"/>
    <mergeCell ref="G31:G32"/>
    <mergeCell ref="M28:M30"/>
    <mergeCell ref="N28:N30"/>
    <mergeCell ref="O28:O30"/>
    <mergeCell ref="P28:P30"/>
    <mergeCell ref="O26:O27"/>
    <mergeCell ref="P26:P27"/>
    <mergeCell ref="A28:A30"/>
    <mergeCell ref="C28:C30"/>
    <mergeCell ref="D28:D30"/>
    <mergeCell ref="E28:E30"/>
    <mergeCell ref="F28:F30"/>
    <mergeCell ref="G28:G30"/>
    <mergeCell ref="I28:I30"/>
    <mergeCell ref="L28:L30"/>
    <mergeCell ref="I26:I27"/>
    <mergeCell ref="J26:J27"/>
    <mergeCell ref="L26:L27"/>
    <mergeCell ref="M26:M27"/>
    <mergeCell ref="E26:E27"/>
    <mergeCell ref="F26:F27"/>
    <mergeCell ref="G26:G27"/>
    <mergeCell ref="H26:H27"/>
    <mergeCell ref="A26:A27"/>
    <mergeCell ref="B26:B27"/>
    <mergeCell ref="C26:C27"/>
    <mergeCell ref="D26:D27"/>
    <mergeCell ref="M23:M24"/>
    <mergeCell ref="N23:N24"/>
    <mergeCell ref="O23:O24"/>
    <mergeCell ref="P23:P24"/>
    <mergeCell ref="E23:E24"/>
    <mergeCell ref="F23:F24"/>
    <mergeCell ref="G23:G24"/>
    <mergeCell ref="H23:H24"/>
    <mergeCell ref="A23:A24"/>
    <mergeCell ref="B23:B24"/>
    <mergeCell ref="C23:C24"/>
    <mergeCell ref="D23:D24"/>
    <mergeCell ref="O19:O20"/>
    <mergeCell ref="P19:P20"/>
    <mergeCell ref="B21:B22"/>
    <mergeCell ref="C21:C22"/>
    <mergeCell ref="D21:D22"/>
    <mergeCell ref="H21:O21"/>
    <mergeCell ref="I19:I20"/>
    <mergeCell ref="K19:K20"/>
    <mergeCell ref="L19:L20"/>
    <mergeCell ref="O17:O18"/>
    <mergeCell ref="P17:P18"/>
    <mergeCell ref="A19:A20"/>
    <mergeCell ref="B19:B20"/>
    <mergeCell ref="C19:C20"/>
    <mergeCell ref="D19:D20"/>
    <mergeCell ref="E19:E20"/>
    <mergeCell ref="F19:F20"/>
    <mergeCell ref="G19:G20"/>
    <mergeCell ref="N19:N20"/>
    <mergeCell ref="H19:H20"/>
    <mergeCell ref="I17:I18"/>
    <mergeCell ref="L17:L18"/>
    <mergeCell ref="M17:M18"/>
    <mergeCell ref="M19:M20"/>
    <mergeCell ref="N17:N18"/>
    <mergeCell ref="D17:D18"/>
    <mergeCell ref="E17:E18"/>
    <mergeCell ref="F17:F18"/>
    <mergeCell ref="G17:G18"/>
    <mergeCell ref="A14:A16"/>
    <mergeCell ref="A17:A18"/>
    <mergeCell ref="B17:B18"/>
    <mergeCell ref="C17:C18"/>
    <mergeCell ref="M5:O5"/>
    <mergeCell ref="M6:O6"/>
    <mergeCell ref="A8:N8"/>
    <mergeCell ref="B11:B12"/>
    <mergeCell ref="C11:C12"/>
    <mergeCell ref="D11:D12"/>
    <mergeCell ref="H11:P11"/>
    <mergeCell ref="M1:O1"/>
    <mergeCell ref="M2:O2"/>
    <mergeCell ref="M3:O3"/>
    <mergeCell ref="M4:O4"/>
  </mergeCells>
  <printOptions/>
  <pageMargins left="0" right="0" top="0.98425196850393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2005-06-21T10:26:11Z</cp:lastPrinted>
  <dcterms:created xsi:type="dcterms:W3CDTF">2005-06-21T07:01:52Z</dcterms:created>
  <dcterms:modified xsi:type="dcterms:W3CDTF">2005-06-21T10:28:07Z</dcterms:modified>
  <cp:category/>
  <cp:version/>
  <cp:contentType/>
  <cp:contentStatus/>
</cp:coreProperties>
</file>