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<sst xmlns="http://schemas.openxmlformats.org/spreadsheetml/2006/main" count="227" uniqueCount="111">
  <si>
    <t xml:space="preserve"> </t>
  </si>
  <si>
    <t>Załącznik Nr 6</t>
  </si>
  <si>
    <t>Rady Gminy Chełmża</t>
  </si>
  <si>
    <t xml:space="preserve">w sprawie zmiany budżetu </t>
  </si>
  <si>
    <t xml:space="preserve">Gminy na rok 2005. </t>
  </si>
  <si>
    <t xml:space="preserve">Plan finansowy inwestycji na 2005 rok. 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</si>
  <si>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</si>
  <si>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</si>
  <si>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</si>
  <si>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</si>
  <si>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</si>
  <si>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>Wydatki budżetowe</t>
  </si>
  <si>
    <t xml:space="preserve">Źródła finansowania </t>
  </si>
  <si>
    <t>Rozdz.</t>
  </si>
  <si>
    <t xml:space="preserve">do 2004r. </t>
  </si>
  <si>
    <t xml:space="preserve">2005r. </t>
  </si>
  <si>
    <t xml:space="preserve">Zobowiązania z 2004r. </t>
  </si>
  <si>
    <t xml:space="preserve">Środki własne </t>
  </si>
  <si>
    <t xml:space="preserve">Środki SPO Restr. Sekt. Żywn. </t>
  </si>
  <si>
    <t>Środki ZPORR i Budżet państwa</t>
  </si>
  <si>
    <t>Kredyt "K" Pożyczka "P"</t>
  </si>
  <si>
    <t>Dotacja PFOŚ, GFOŚ , FOGR, EFRWP, Wojewody inne j.s.t</t>
  </si>
  <si>
    <t xml:space="preserve">MENiS środki z dopłat </t>
  </si>
  <si>
    <t xml:space="preserve">Grupa budowlana </t>
  </si>
  <si>
    <t xml:space="preserve">Pozostało do wykoania </t>
  </si>
  <si>
    <t>zobowiązania na 2006 rok</t>
  </si>
  <si>
    <t>01010</t>
  </si>
  <si>
    <t xml:space="preserve">Sieć wodociągowa I etap Nowa Chełmża </t>
  </si>
  <si>
    <t xml:space="preserve">Sieć wodociągowa Grzywna - osiedle </t>
  </si>
  <si>
    <t xml:space="preserve">Sieć wodociągowa Zalesie </t>
  </si>
  <si>
    <t xml:space="preserve">Modernizacja SUW Nawra </t>
  </si>
  <si>
    <t>"Modernizacja infrastr. wodoc. w celu poprawy jakości wody w Gminie Chełmża" - etap I w tym : "Sieć wodociągowa wymiana rur azbestowo-cementowych na PCV Kończewice - centrum", Skąpe, Kończewice - Ogrodniki, Browina</t>
  </si>
  <si>
    <t>2004 - 2006</t>
  </si>
  <si>
    <t>*</t>
  </si>
  <si>
    <t>Dodatkowe przyłącza</t>
  </si>
  <si>
    <t>ZPORR Projekt Nr 2a- etap II "Modernizacja SUW Morczyny"</t>
  </si>
  <si>
    <t>2005 - 2006</t>
  </si>
  <si>
    <t>01036</t>
  </si>
  <si>
    <t xml:space="preserve">SPO - działanie 2.3 "Odnowa wsi oraz zachowanie i ochrona dziedzictwa kulturowego" </t>
  </si>
  <si>
    <t>2005- 2006</t>
  </si>
  <si>
    <t>Razem dz. 010</t>
  </si>
  <si>
    <t>60016</t>
  </si>
  <si>
    <t>Przebudowa drogi Nr 004 Skąpe - Dziemiony 2,28 km</t>
  </si>
  <si>
    <t>2004-2005</t>
  </si>
  <si>
    <t xml:space="preserve">K </t>
  </si>
  <si>
    <t>materiał</t>
  </si>
  <si>
    <t xml:space="preserve">ZPORR Projekt Nr 3 - "Budowa dróg ułatwiających dostępność do podst. usług oraz ważnych gospodarczo rejonów Gminy Chełmża" - etap I w tym: </t>
  </si>
  <si>
    <t>Budowa drogi Nr 009 w miejscowości Liznowo, Browina Brąchnówko (Nr 023, 024,026), Mirakowo - Zalesie (Nr 030)</t>
  </si>
  <si>
    <t>Ułożenie chodników w miejscowości Głuchowo</t>
  </si>
  <si>
    <t xml:space="preserve">Wykonanie dokumentacji na ułożenie chodników </t>
  </si>
  <si>
    <t>Razem dz. 600</t>
  </si>
  <si>
    <t>63003</t>
  </si>
  <si>
    <t>Projekt - Grodno - Zalesie ZPORR</t>
  </si>
  <si>
    <t>Razem dz. 630</t>
  </si>
  <si>
    <t>70005</t>
  </si>
  <si>
    <t xml:space="preserve">Adaptacja budowy (hotel w Kończewicach) na mieszkania </t>
  </si>
  <si>
    <t>2003   2005</t>
  </si>
  <si>
    <t xml:space="preserve">Zakup domku na cele gastronomiczno - handlowe </t>
  </si>
  <si>
    <t xml:space="preserve">Zakup domku letniskowego </t>
  </si>
  <si>
    <t>Zakup gruntów pod przepompownie</t>
  </si>
  <si>
    <t xml:space="preserve">Wykonanie dokumentacji budynku mieszkalnego - osiedle Browina </t>
  </si>
  <si>
    <t xml:space="preserve">Wykonanie dokumentacji budynku socjalnego </t>
  </si>
  <si>
    <t>Razem dz. 700</t>
  </si>
  <si>
    <t>75023</t>
  </si>
  <si>
    <t xml:space="preserve">Zakupy inwestycyjne (komputery) </t>
  </si>
  <si>
    <t xml:space="preserve">Wykonanie dokumentacji rozbudowy budynku Urzędu Gminy </t>
  </si>
  <si>
    <t>Razem dz. 750</t>
  </si>
  <si>
    <t>80110</t>
  </si>
  <si>
    <t xml:space="preserve">Budowa sali gimnastycznej przy Gimnazjum w Głuchowie </t>
  </si>
  <si>
    <t>2002    2005</t>
  </si>
  <si>
    <t xml:space="preserve">Budowa sali gimnastycznej przy Gimnazjum w Pluskowęsach </t>
  </si>
  <si>
    <t>2002     2005</t>
  </si>
  <si>
    <t xml:space="preserve">Rozbudowa Gimnazjum Pluskowęsy </t>
  </si>
  <si>
    <t xml:space="preserve">ZPORR Nr 4 - "Rozwój zaplecza sportowego szkół gimnazjalnych Gminy Chełmża" w tym: </t>
  </si>
  <si>
    <t>"Budowa zaplecza socjalno sanitarnego sali gimnastycznej oraz boiska przy Gimnazjum Głuchowo i Gimnazjum Pluskowęsy"</t>
  </si>
  <si>
    <t xml:space="preserve">Zakup autobusów </t>
  </si>
  <si>
    <t xml:space="preserve">Modernizacja autobusów </t>
  </si>
  <si>
    <t>Razem dz. 801</t>
  </si>
  <si>
    <t>ZPORR - PROJEKT "Polepszenie jakości usług poprzez modernizację budynku SPOZ w Zelgnie i zakup wyposażenia "</t>
  </si>
  <si>
    <t xml:space="preserve">Zakup sprzętu rehabilitacyjnego dla SPOZ w Zelgnie </t>
  </si>
  <si>
    <t>Razem dz. 851</t>
  </si>
  <si>
    <t xml:space="preserve">Zakupy inwestycyjne  </t>
  </si>
  <si>
    <t>Razem dz. 852</t>
  </si>
  <si>
    <t>Budowa sieci kanalizacji sanitarnej w miejscowości Grzywna (osiedle)</t>
  </si>
  <si>
    <t xml:space="preserve">ZPORR Projekt Nr 1 - "Uporządkowanie gospodarki ściekowej w rejonach drogi krajowej nr 1 oraz jeziora chełmżyńskiego" - etap I w tym : </t>
  </si>
  <si>
    <t>p</t>
  </si>
  <si>
    <t xml:space="preserve">"Budowa sieci kanalizacji sanitarnej Browina - Kończewice", Głuchowo - Windak - Kończewice </t>
  </si>
  <si>
    <t>ZPORR Projekt Nr 1a - etap II "budowa sieci kanalizacji sanitarnej Nawra - Kończewice, Zalesie - Pluskowęsy - Zelgno"</t>
  </si>
  <si>
    <t>2005-2006</t>
  </si>
  <si>
    <t>90004</t>
  </si>
  <si>
    <t>Utrzymanie terenów zielonych na terenie Gminy Chełmża - zakup sprzętu</t>
  </si>
  <si>
    <t xml:space="preserve">PFOŚ i GW   </t>
  </si>
  <si>
    <t xml:space="preserve">Utrzymanie terenów zieleni - zakup ciągnika </t>
  </si>
  <si>
    <t>90015</t>
  </si>
  <si>
    <t xml:space="preserve">Budowa przyłączy kablowych - domki letniskowe Zalesie </t>
  </si>
  <si>
    <t>Razem dz. 900</t>
  </si>
  <si>
    <t>Wykonanie dokumentacji budowy świetlicy w miejscowości Dźwierzno</t>
  </si>
  <si>
    <t>Razem dz. 921</t>
  </si>
  <si>
    <t xml:space="preserve">Ogółem : </t>
  </si>
  <si>
    <t xml:space="preserve">                    60016 Projekt Nr 3 * w tym kwota 419.163 zł podlega zwrotowi z EFRR</t>
  </si>
  <si>
    <t xml:space="preserve">                    90001 Projekt Nr 1 * w tym kwota 694.162 zł podlega zwrotowi z EFRR</t>
  </si>
  <si>
    <t xml:space="preserve">Razem :            1.181.937 zł zwiększono sprzedaż majątku </t>
  </si>
  <si>
    <t xml:space="preserve">                   W planie wydatków nie ujęto : </t>
  </si>
  <si>
    <t xml:space="preserve">                   zobowiązanie na 2006r.                                                     220.000 zł </t>
  </si>
  <si>
    <t xml:space="preserve">                   Dotacja PFOŚ i GW : 50.000 zł   =                                      50.000 zł </t>
  </si>
  <si>
    <t xml:space="preserve">                  Grupa budowlana                                                                104.000 zł </t>
  </si>
  <si>
    <t xml:space="preserve">                   Razem :                                                                           374.000 zł </t>
  </si>
  <si>
    <t>Zwiększono podatek rolny o 180.109 zł (na projekt "Polepszenie usług w SPOZ w Zelgnie).</t>
  </si>
  <si>
    <t xml:space="preserve">Zakup gruntów pod boisko szkolne </t>
  </si>
  <si>
    <t>do Uchwały Nr XLIV/351/05</t>
  </si>
  <si>
    <t xml:space="preserve">z dnia 20 października 2005r.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</si>
</sst>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49" fontId="5" fillId="0" borderId="3" xfId="0" applyNumberFormat="1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top" wrapText="1"/>
    </xf>
    <xf numFmtId="164" fontId="5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15" applyNumberFormat="1" applyFont="1" applyFill="1" applyBorder="1" applyAlignment="1">
      <alignment horizontal="center" vertical="center" wrapText="1"/>
    </xf>
    <xf numFmtId="164" fontId="5" fillId="0" borderId="6" xfId="15" applyNumberFormat="1" applyFont="1" applyFill="1" applyBorder="1" applyAlignment="1">
      <alignment vertical="center"/>
    </xf>
    <xf numFmtId="164" fontId="5" fillId="0" borderId="6" xfId="15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64" fontId="4" fillId="0" borderId="7" xfId="15" applyNumberFormat="1" applyFont="1" applyFill="1" applyBorder="1" applyAlignment="1">
      <alignment horizontal="left" vertical="top" wrapText="1"/>
    </xf>
    <xf numFmtId="2" fontId="5" fillId="0" borderId="2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2" fontId="5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/>
    </xf>
    <xf numFmtId="164" fontId="5" fillId="0" borderId="1" xfId="15" applyNumberFormat="1" applyFont="1" applyFill="1" applyBorder="1" applyAlignment="1">
      <alignment horizontal="left" vertical="center" wrapText="1"/>
    </xf>
    <xf numFmtId="2" fontId="5" fillId="0" borderId="2" xfId="15" applyNumberFormat="1" applyFont="1" applyFill="1" applyBorder="1" applyAlignment="1">
      <alignment horizontal="center" wrapText="1"/>
    </xf>
    <xf numFmtId="2" fontId="5" fillId="0" borderId="3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/>
    </xf>
    <xf numFmtId="2" fontId="5" fillId="0" borderId="6" xfId="15" applyNumberFormat="1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2" fontId="5" fillId="0" borderId="5" xfId="15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164" fontId="5" fillId="0" borderId="6" xfId="15" applyNumberFormat="1" applyFont="1" applyFill="1" applyBorder="1" applyAlignment="1">
      <alignment horizontal="center" vertical="top" wrapText="1"/>
    </xf>
    <xf numFmtId="164" fontId="4" fillId="0" borderId="5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left" vertical="center" wrapText="1"/>
    </xf>
    <xf numFmtId="164" fontId="5" fillId="0" borderId="4" xfId="15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15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4" fillId="0" borderId="4" xfId="15" applyNumberFormat="1" applyFont="1" applyFill="1" applyBorder="1" applyAlignment="1">
      <alignment horizontal="center" vertical="center"/>
    </xf>
    <xf numFmtId="2" fontId="5" fillId="0" borderId="6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/>
    </xf>
    <xf numFmtId="164" fontId="5" fillId="0" borderId="3" xfId="15" applyNumberFormat="1" applyFont="1" applyFill="1" applyBorder="1" applyAlignment="1">
      <alignment horizontal="left" vertical="center"/>
    </xf>
    <xf numFmtId="2" fontId="5" fillId="0" borderId="4" xfId="15" applyNumberFormat="1" applyFont="1" applyFill="1" applyBorder="1" applyAlignment="1">
      <alignment horizontal="left" vertical="center" wrapText="1"/>
    </xf>
    <xf numFmtId="2" fontId="5" fillId="0" borderId="4" xfId="15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left" vertical="center" wrapText="1"/>
    </xf>
    <xf numFmtId="2" fontId="5" fillId="0" borderId="1" xfId="15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top" wrapText="1"/>
    </xf>
    <xf numFmtId="2" fontId="5" fillId="0" borderId="3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/>
    </xf>
    <xf numFmtId="49" fontId="5" fillId="0" borderId="8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64" fontId="5" fillId="0" borderId="8" xfId="15" applyNumberFormat="1" applyFont="1" applyFill="1" applyBorder="1" applyAlignment="1">
      <alignment horizontal="left" vertical="top" wrapText="1"/>
    </xf>
    <xf numFmtId="164" fontId="5" fillId="0" borderId="3" xfId="15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64" fontId="4" fillId="0" borderId="5" xfId="15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2" xfId="15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/>
    </xf>
    <xf numFmtId="164" fontId="5" fillId="0" borderId="1" xfId="15" applyNumberFormat="1" applyFont="1" applyBorder="1" applyAlignment="1">
      <alignment horizontal="center" vertical="top"/>
    </xf>
    <xf numFmtId="164" fontId="4" fillId="0" borderId="3" xfId="15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164" fontId="4" fillId="0" borderId="5" xfId="15" applyNumberFormat="1" applyFont="1" applyFill="1" applyBorder="1" applyAlignment="1">
      <alignment horizontal="center" vertical="center"/>
    </xf>
    <xf numFmtId="164" fontId="4" fillId="0" borderId="6" xfId="15" applyNumberFormat="1" applyFont="1" applyFill="1" applyBorder="1" applyAlignment="1">
      <alignment horizontal="left" vertical="center" wrapText="1"/>
    </xf>
    <xf numFmtId="164" fontId="5" fillId="0" borderId="3" xfId="15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164" fontId="4" fillId="0" borderId="7" xfId="15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5" fillId="0" borderId="5" xfId="15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5" xfId="15" applyNumberFormat="1" applyFont="1" applyFill="1" applyBorder="1" applyAlignment="1">
      <alignment horizontal="left" vertical="center" wrapText="1"/>
    </xf>
    <xf numFmtId="2" fontId="5" fillId="0" borderId="5" xfId="15" applyNumberFormat="1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center" vertical="center" wrapText="1"/>
    </xf>
    <xf numFmtId="164" fontId="4" fillId="0" borderId="4" xfId="15" applyNumberFormat="1" applyFont="1" applyFill="1" applyBorder="1" applyAlignment="1">
      <alignment horizontal="center" vertical="center" wrapText="1"/>
    </xf>
    <xf numFmtId="2" fontId="5" fillId="0" borderId="5" xfId="15" applyNumberFormat="1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3" xfId="15" applyNumberFormat="1" applyFont="1" applyFill="1" applyBorder="1" applyAlignment="1">
      <alignment horizontal="center" vertical="center" wrapText="1"/>
    </xf>
    <xf numFmtId="164" fontId="4" fillId="0" borderId="6" xfId="15" applyNumberFormat="1" applyFont="1" applyFill="1" applyBorder="1" applyAlignment="1">
      <alignment horizontal="center" vertical="center" wrapText="1"/>
    </xf>
    <xf numFmtId="164" fontId="4" fillId="0" borderId="3" xfId="15" applyNumberFormat="1" applyFont="1" applyFill="1" applyBorder="1" applyAlignment="1">
      <alignment horizontal="center" vertical="center"/>
    </xf>
    <xf numFmtId="164" fontId="4" fillId="0" borderId="6" xfId="1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6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/>
    </xf>
    <xf numFmtId="164" fontId="5" fillId="0" borderId="6" xfId="15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2" fontId="5" fillId="0" borderId="2" xfId="15" applyNumberFormat="1" applyFont="1" applyFill="1" applyBorder="1" applyAlignment="1">
      <alignment horizontal="center" vertical="center" wrapText="1"/>
    </xf>
    <xf numFmtId="2" fontId="5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2" fontId="5" fillId="0" borderId="3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/>
    </xf>
    <xf numFmtId="164" fontId="5" fillId="0" borderId="3" xfId="15" applyNumberFormat="1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top" wrapText="1"/>
    </xf>
    <xf numFmtId="164" fontId="5" fillId="0" borderId="4" xfId="15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D1">
      <selection activeCell="A8" sqref="A8:N8"/>
    </sheetView>
  </sheetViews>
  <sheetFormatPr defaultColWidth="9.00390625" defaultRowHeight="12.75"/>
  <cols>
    <col min="1" max="1" width="4.875" style="0" customWidth="1"/>
    <col min="2" max="2" width="17.375" style="0" customWidth="1"/>
    <col min="3" max="3" width="7.375" style="0" customWidth="1"/>
    <col min="4" max="4" width="9.625" style="0" customWidth="1"/>
    <col min="9" max="9" width="8.75390625" style="0" customWidth="1"/>
    <col min="12" max="12" width="7.875" style="0" customWidth="1"/>
    <col min="13" max="13" width="7.75390625" style="0" customWidth="1"/>
    <col min="14" max="14" width="8.37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1"/>
      <c r="L1" s="1"/>
      <c r="M1" s="147" t="s">
        <v>1</v>
      </c>
      <c r="N1" s="147"/>
      <c r="O1" s="147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7" t="s">
        <v>109</v>
      </c>
      <c r="N2" s="147"/>
      <c r="O2" s="14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7" t="s">
        <v>2</v>
      </c>
      <c r="N3" s="147"/>
      <c r="O3" s="147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47" t="s">
        <v>110</v>
      </c>
      <c r="N4" s="147"/>
      <c r="O4" s="147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47" t="s">
        <v>3</v>
      </c>
      <c r="N5" s="147"/>
      <c r="O5" s="147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47" t="s">
        <v>4</v>
      </c>
      <c r="N6" s="147"/>
      <c r="O6" s="147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</row>
    <row r="8" spans="1:15" ht="15.75">
      <c r="A8" s="148" t="s">
        <v>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5"/>
    </row>
    <row r="9" spans="1:15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6" ht="19.5">
      <c r="A11" s="6" t="s">
        <v>6</v>
      </c>
      <c r="B11" s="149" t="s">
        <v>7</v>
      </c>
      <c r="C11" s="149" t="s">
        <v>8</v>
      </c>
      <c r="D11" s="149" t="s">
        <v>9</v>
      </c>
      <c r="E11" s="6" t="s">
        <v>10</v>
      </c>
      <c r="F11" s="6" t="s">
        <v>11</v>
      </c>
      <c r="G11" s="6"/>
      <c r="H11" s="151" t="s">
        <v>12</v>
      </c>
      <c r="I11" s="152"/>
      <c r="J11" s="152"/>
      <c r="K11" s="152"/>
      <c r="L11" s="152"/>
      <c r="M11" s="152"/>
      <c r="N11" s="152"/>
      <c r="O11" s="152"/>
      <c r="P11" s="153"/>
    </row>
    <row r="12" spans="1:16" ht="68.25">
      <c r="A12" s="6" t="s">
        <v>13</v>
      </c>
      <c r="B12" s="150"/>
      <c r="C12" s="150"/>
      <c r="D12" s="150"/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24</v>
      </c>
      <c r="P12" s="7" t="s">
        <v>25</v>
      </c>
    </row>
    <row r="13" spans="1:16" ht="19.5">
      <c r="A13" s="8" t="s">
        <v>26</v>
      </c>
      <c r="B13" s="9" t="s">
        <v>27</v>
      </c>
      <c r="C13" s="10">
        <v>2005</v>
      </c>
      <c r="D13" s="11">
        <v>29000</v>
      </c>
      <c r="E13" s="10"/>
      <c r="F13" s="10">
        <v>29000</v>
      </c>
      <c r="G13" s="10"/>
      <c r="H13" s="11">
        <v>29000</v>
      </c>
      <c r="I13" s="10"/>
      <c r="J13" s="10"/>
      <c r="K13" s="10"/>
      <c r="L13" s="10"/>
      <c r="M13" s="10"/>
      <c r="N13" s="10"/>
      <c r="O13" s="10"/>
      <c r="P13" s="12"/>
    </row>
    <row r="14" spans="1:16" ht="19.5">
      <c r="A14" s="154"/>
      <c r="B14" s="9" t="s">
        <v>28</v>
      </c>
      <c r="C14" s="10">
        <v>2005</v>
      </c>
      <c r="D14" s="11">
        <v>14000</v>
      </c>
      <c r="E14" s="10"/>
      <c r="F14" s="10">
        <v>14000</v>
      </c>
      <c r="G14" s="10"/>
      <c r="H14" s="11">
        <v>14000</v>
      </c>
      <c r="I14" s="10"/>
      <c r="J14" s="10"/>
      <c r="K14" s="10"/>
      <c r="L14" s="10"/>
      <c r="M14" s="10"/>
      <c r="N14" s="10"/>
      <c r="O14" s="10"/>
      <c r="P14" s="12"/>
    </row>
    <row r="15" spans="1:16" ht="12.75">
      <c r="A15" s="155"/>
      <c r="B15" s="9" t="s">
        <v>29</v>
      </c>
      <c r="C15" s="10">
        <v>2005</v>
      </c>
      <c r="D15" s="11">
        <v>10500</v>
      </c>
      <c r="E15" s="10"/>
      <c r="F15" s="10">
        <v>10500</v>
      </c>
      <c r="G15" s="10"/>
      <c r="H15" s="11">
        <v>10500</v>
      </c>
      <c r="I15" s="10"/>
      <c r="J15" s="10"/>
      <c r="K15" s="10"/>
      <c r="L15" s="10"/>
      <c r="M15" s="10"/>
      <c r="N15" s="10"/>
      <c r="O15" s="10"/>
      <c r="P15" s="12"/>
    </row>
    <row r="16" spans="1:16" ht="12.75">
      <c r="A16" s="156"/>
      <c r="B16" s="9" t="s">
        <v>30</v>
      </c>
      <c r="C16" s="10">
        <v>2005</v>
      </c>
      <c r="D16" s="11">
        <v>48000</v>
      </c>
      <c r="E16" s="10"/>
      <c r="F16" s="11">
        <v>48000</v>
      </c>
      <c r="G16" s="10"/>
      <c r="H16" s="11">
        <v>48000</v>
      </c>
      <c r="I16" s="10"/>
      <c r="J16" s="10"/>
      <c r="K16" s="10"/>
      <c r="L16" s="10"/>
      <c r="M16" s="10"/>
      <c r="N16" s="10"/>
      <c r="O16" s="10"/>
      <c r="P16" s="12"/>
    </row>
    <row r="17" spans="1:16" ht="55.5" customHeight="1">
      <c r="A17" s="154" t="s">
        <v>26</v>
      </c>
      <c r="B17" s="157" t="s">
        <v>31</v>
      </c>
      <c r="C17" s="159" t="s">
        <v>32</v>
      </c>
      <c r="D17" s="161">
        <v>1417000</v>
      </c>
      <c r="E17" s="161">
        <v>66800</v>
      </c>
      <c r="F17" s="161">
        <v>440000</v>
      </c>
      <c r="G17" s="161">
        <v>0</v>
      </c>
      <c r="H17" s="15" t="s">
        <v>33</v>
      </c>
      <c r="I17" s="161">
        <v>0</v>
      </c>
      <c r="J17" s="14">
        <v>0</v>
      </c>
      <c r="K17" s="16" t="s">
        <v>0</v>
      </c>
      <c r="L17" s="159"/>
      <c r="M17" s="159"/>
      <c r="N17" s="159"/>
      <c r="O17" s="161">
        <v>910200</v>
      </c>
      <c r="P17" s="165"/>
    </row>
    <row r="18" spans="1:16" ht="47.25" customHeight="1">
      <c r="A18" s="156"/>
      <c r="B18" s="158"/>
      <c r="C18" s="160"/>
      <c r="D18" s="162"/>
      <c r="E18" s="162"/>
      <c r="F18" s="162"/>
      <c r="G18" s="162"/>
      <c r="H18" s="19">
        <v>100000</v>
      </c>
      <c r="I18" s="162"/>
      <c r="J18" s="18">
        <v>0</v>
      </c>
      <c r="K18" s="18">
        <v>340000</v>
      </c>
      <c r="L18" s="160"/>
      <c r="M18" s="160"/>
      <c r="N18" s="160"/>
      <c r="O18" s="162"/>
      <c r="P18" s="166"/>
    </row>
    <row r="19" spans="1:16" ht="12.75">
      <c r="A19" s="21"/>
      <c r="B19" s="22" t="s">
        <v>34</v>
      </c>
      <c r="C19" s="23"/>
      <c r="D19" s="24">
        <v>20000</v>
      </c>
      <c r="E19" s="24"/>
      <c r="F19" s="24">
        <v>20000</v>
      </c>
      <c r="G19" s="24"/>
      <c r="H19" s="25">
        <v>20000</v>
      </c>
      <c r="I19" s="24"/>
      <c r="J19" s="24"/>
      <c r="K19" s="24"/>
      <c r="L19" s="23"/>
      <c r="M19" s="23"/>
      <c r="N19" s="23"/>
      <c r="O19" s="24"/>
      <c r="P19" s="26"/>
    </row>
    <row r="20" spans="1:16" ht="12.75">
      <c r="A20" s="155"/>
      <c r="B20" s="167" t="s">
        <v>35</v>
      </c>
      <c r="C20" s="164" t="s">
        <v>36</v>
      </c>
      <c r="D20" s="163">
        <v>1217781</v>
      </c>
      <c r="E20" s="163">
        <v>23510</v>
      </c>
      <c r="F20" s="163">
        <v>316267</v>
      </c>
      <c r="G20" s="163"/>
      <c r="H20" s="163">
        <v>98537</v>
      </c>
      <c r="I20" s="163"/>
      <c r="J20" s="29">
        <v>186604</v>
      </c>
      <c r="K20" s="163"/>
      <c r="L20" s="164"/>
      <c r="M20" s="164"/>
      <c r="N20" s="164"/>
      <c r="O20" s="163">
        <v>878004</v>
      </c>
      <c r="P20" s="168"/>
    </row>
    <row r="21" spans="1:16" ht="18.75" customHeight="1">
      <c r="A21" s="156"/>
      <c r="B21" s="158"/>
      <c r="C21" s="160"/>
      <c r="D21" s="162"/>
      <c r="E21" s="162"/>
      <c r="F21" s="162"/>
      <c r="G21" s="162"/>
      <c r="H21" s="162"/>
      <c r="I21" s="162"/>
      <c r="J21" s="29">
        <v>31126</v>
      </c>
      <c r="K21" s="162"/>
      <c r="L21" s="160"/>
      <c r="M21" s="160"/>
      <c r="N21" s="160"/>
      <c r="O21" s="162"/>
      <c r="P21" s="166"/>
    </row>
    <row r="22" spans="1:16" ht="19.5">
      <c r="A22" s="6" t="s">
        <v>6</v>
      </c>
      <c r="B22" s="149" t="s">
        <v>7</v>
      </c>
      <c r="C22" s="149" t="s">
        <v>8</v>
      </c>
      <c r="D22" s="149" t="s">
        <v>9</v>
      </c>
      <c r="E22" s="6" t="s">
        <v>10</v>
      </c>
      <c r="F22" s="6" t="s">
        <v>11</v>
      </c>
      <c r="G22" s="6"/>
      <c r="H22" s="169" t="s">
        <v>12</v>
      </c>
      <c r="I22" s="169"/>
      <c r="J22" s="169"/>
      <c r="K22" s="169"/>
      <c r="L22" s="169"/>
      <c r="M22" s="169"/>
      <c r="N22" s="169"/>
      <c r="O22" s="169"/>
      <c r="P22" s="12"/>
    </row>
    <row r="23" spans="1:16" ht="68.25">
      <c r="A23" s="6" t="s">
        <v>13</v>
      </c>
      <c r="B23" s="150"/>
      <c r="C23" s="150"/>
      <c r="D23" s="150"/>
      <c r="E23" s="6" t="s">
        <v>14</v>
      </c>
      <c r="F23" s="6" t="s">
        <v>15</v>
      </c>
      <c r="G23" s="6" t="s">
        <v>16</v>
      </c>
      <c r="H23" s="6" t="s">
        <v>17</v>
      </c>
      <c r="I23" s="6" t="s">
        <v>18</v>
      </c>
      <c r="J23" s="6" t="s">
        <v>19</v>
      </c>
      <c r="K23" s="6" t="s">
        <v>20</v>
      </c>
      <c r="L23" s="6" t="s">
        <v>21</v>
      </c>
      <c r="M23" s="6" t="s">
        <v>22</v>
      </c>
      <c r="N23" s="6" t="s">
        <v>23</v>
      </c>
      <c r="O23" s="6" t="s">
        <v>24</v>
      </c>
      <c r="P23" s="7" t="s">
        <v>25</v>
      </c>
    </row>
    <row r="24" spans="1:16" ht="18.75" customHeight="1">
      <c r="A24" s="154" t="s">
        <v>37</v>
      </c>
      <c r="B24" s="157" t="s">
        <v>38</v>
      </c>
      <c r="C24" s="159" t="s">
        <v>39</v>
      </c>
      <c r="D24" s="161">
        <v>1124000</v>
      </c>
      <c r="E24" s="161">
        <v>71953</v>
      </c>
      <c r="F24" s="161">
        <v>17047</v>
      </c>
      <c r="G24" s="161">
        <v>0</v>
      </c>
      <c r="H24" s="161">
        <v>17047</v>
      </c>
      <c r="I24" s="14" t="s">
        <v>0</v>
      </c>
      <c r="J24" s="14" t="s">
        <v>0</v>
      </c>
      <c r="K24" s="14" t="s">
        <v>0</v>
      </c>
      <c r="L24" s="14"/>
      <c r="M24" s="159"/>
      <c r="N24" s="159"/>
      <c r="O24" s="134">
        <v>1035000</v>
      </c>
      <c r="P24" s="165"/>
    </row>
    <row r="25" spans="1:16" ht="22.5" customHeight="1" thickBot="1">
      <c r="A25" s="170"/>
      <c r="B25" s="171"/>
      <c r="C25" s="172"/>
      <c r="D25" s="133"/>
      <c r="E25" s="133"/>
      <c r="F25" s="133"/>
      <c r="G25" s="133"/>
      <c r="H25" s="133"/>
      <c r="I25" s="36">
        <v>0</v>
      </c>
      <c r="J25" s="36">
        <v>0</v>
      </c>
      <c r="K25" s="37">
        <v>0</v>
      </c>
      <c r="L25" s="36"/>
      <c r="M25" s="172"/>
      <c r="N25" s="172"/>
      <c r="O25" s="135"/>
      <c r="P25" s="136"/>
    </row>
    <row r="26" spans="1:16" ht="14.25" thickBot="1" thickTop="1">
      <c r="A26" s="40"/>
      <c r="B26" s="41" t="s">
        <v>40</v>
      </c>
      <c r="C26" s="41"/>
      <c r="D26" s="42">
        <f>D24+D20+D19+D17+D16+D15+D14+D13</f>
        <v>3880281</v>
      </c>
      <c r="E26" s="42">
        <f>E24+E20+E19+E17+E16+E15+E14+E13</f>
        <v>162263</v>
      </c>
      <c r="F26" s="42">
        <f>F24+F20+F19+F17+F16+F15+F14+F13</f>
        <v>894814</v>
      </c>
      <c r="G26" s="42">
        <f>G24+G20+G19+G17+G16+G15+G14+G13</f>
        <v>0</v>
      </c>
      <c r="H26" s="42">
        <f>H24+H20+H19+H18+H16+H15+H14+H13</f>
        <v>337084</v>
      </c>
      <c r="I26" s="42">
        <f>I25+I20+I19+I17+I16+I15+I14+I13</f>
        <v>0</v>
      </c>
      <c r="J26" s="42">
        <f>J25+J21+J20+J19+J18+J17+J16+J15+J14+J13</f>
        <v>217730</v>
      </c>
      <c r="K26" s="42">
        <f>K25+K19+K18+K16+K15+K14+K13</f>
        <v>340000</v>
      </c>
      <c r="L26" s="42">
        <f>L24+L20+L19+L17+L16+L15+L14+L13</f>
        <v>0</v>
      </c>
      <c r="M26" s="42">
        <f>M24+M20+M19+M17+M16+M15+M14+M13</f>
        <v>0</v>
      </c>
      <c r="N26" s="42">
        <f>N24+N20+N19+N17+N16+N15+N14+N13</f>
        <v>0</v>
      </c>
      <c r="O26" s="42">
        <f>O24+O20+O19+O17+O16+O15+O14+O13</f>
        <v>2823204</v>
      </c>
      <c r="P26" s="42">
        <f>P24+P20+P19+P17+P16+P15+P14+P13</f>
        <v>0</v>
      </c>
    </row>
    <row r="27" spans="1:16" ht="13.5" thickTop="1">
      <c r="A27" s="154" t="s">
        <v>41</v>
      </c>
      <c r="B27" s="157" t="s">
        <v>42</v>
      </c>
      <c r="C27" s="159" t="s">
        <v>43</v>
      </c>
      <c r="D27" s="161">
        <v>555000</v>
      </c>
      <c r="E27" s="161">
        <v>40000</v>
      </c>
      <c r="F27" s="161">
        <v>515000</v>
      </c>
      <c r="G27" s="137"/>
      <c r="H27" s="161">
        <v>42000</v>
      </c>
      <c r="I27" s="161">
        <v>0</v>
      </c>
      <c r="J27" s="161" t="s">
        <v>0</v>
      </c>
      <c r="K27" s="44" t="s">
        <v>44</v>
      </c>
      <c r="L27" s="161">
        <v>80000</v>
      </c>
      <c r="M27" s="137"/>
      <c r="N27" s="14">
        <v>23000</v>
      </c>
      <c r="O27" s="134">
        <v>0</v>
      </c>
      <c r="P27" s="140"/>
    </row>
    <row r="28" spans="1:16" ht="12.75">
      <c r="A28" s="156"/>
      <c r="B28" s="158"/>
      <c r="C28" s="160"/>
      <c r="D28" s="162"/>
      <c r="E28" s="162"/>
      <c r="F28" s="162"/>
      <c r="G28" s="138"/>
      <c r="H28" s="162"/>
      <c r="I28" s="162"/>
      <c r="J28" s="162"/>
      <c r="K28" s="18">
        <v>370000</v>
      </c>
      <c r="L28" s="162"/>
      <c r="M28" s="138"/>
      <c r="N28" s="18" t="s">
        <v>45</v>
      </c>
      <c r="O28" s="139"/>
      <c r="P28" s="166"/>
    </row>
    <row r="29" spans="1:16" ht="62.25" customHeight="1">
      <c r="A29" s="154" t="s">
        <v>41</v>
      </c>
      <c r="B29" s="9" t="s">
        <v>46</v>
      </c>
      <c r="C29" s="159" t="s">
        <v>43</v>
      </c>
      <c r="D29" s="161">
        <v>1938000</v>
      </c>
      <c r="E29" s="161">
        <v>17800</v>
      </c>
      <c r="F29" s="161">
        <v>1920200</v>
      </c>
      <c r="G29" s="161">
        <v>0</v>
      </c>
      <c r="H29" s="15" t="s">
        <v>33</v>
      </c>
      <c r="I29" s="137"/>
      <c r="J29" s="48">
        <v>720841</v>
      </c>
      <c r="K29" s="49" t="s">
        <v>0</v>
      </c>
      <c r="L29" s="137"/>
      <c r="M29" s="137"/>
      <c r="N29" s="137"/>
      <c r="O29" s="134">
        <v>0</v>
      </c>
      <c r="P29" s="165"/>
    </row>
    <row r="30" spans="1:16" ht="24.75" customHeight="1">
      <c r="A30" s="155"/>
      <c r="B30" s="167" t="s">
        <v>47</v>
      </c>
      <c r="C30" s="164"/>
      <c r="D30" s="163"/>
      <c r="E30" s="163"/>
      <c r="F30" s="163"/>
      <c r="G30" s="163"/>
      <c r="H30" s="29">
        <v>1009200</v>
      </c>
      <c r="I30" s="141"/>
      <c r="J30" s="161">
        <v>190159</v>
      </c>
      <c r="K30" s="143">
        <v>0</v>
      </c>
      <c r="L30" s="141"/>
      <c r="M30" s="141"/>
      <c r="N30" s="141"/>
      <c r="O30" s="142"/>
      <c r="P30" s="168"/>
    </row>
    <row r="31" spans="1:16" ht="26.25" customHeight="1">
      <c r="A31" s="155"/>
      <c r="B31" s="167"/>
      <c r="C31" s="164"/>
      <c r="D31" s="163"/>
      <c r="E31" s="163"/>
      <c r="F31" s="163"/>
      <c r="G31" s="163"/>
      <c r="H31" s="29"/>
      <c r="I31" s="141"/>
      <c r="J31" s="163"/>
      <c r="K31" s="143"/>
      <c r="L31" s="141"/>
      <c r="M31" s="141"/>
      <c r="N31" s="141"/>
      <c r="O31" s="142"/>
      <c r="P31" s="168"/>
    </row>
    <row r="32" spans="1:16" ht="12.75">
      <c r="A32" s="154"/>
      <c r="B32" s="157" t="s">
        <v>48</v>
      </c>
      <c r="C32" s="159">
        <v>2005</v>
      </c>
      <c r="D32" s="161">
        <v>100000</v>
      </c>
      <c r="E32" s="161"/>
      <c r="F32" s="161">
        <v>100000</v>
      </c>
      <c r="G32" s="161"/>
      <c r="H32" s="161">
        <v>40000</v>
      </c>
      <c r="I32" s="137"/>
      <c r="J32" s="161"/>
      <c r="K32" s="144"/>
      <c r="L32" s="43" t="s">
        <v>33</v>
      </c>
      <c r="M32" s="137"/>
      <c r="N32" s="161">
        <v>10000</v>
      </c>
      <c r="O32" s="134"/>
      <c r="P32" s="165"/>
    </row>
    <row r="33" spans="1:16" ht="12.75">
      <c r="A33" s="156"/>
      <c r="B33" s="158"/>
      <c r="C33" s="160"/>
      <c r="D33" s="162"/>
      <c r="E33" s="162"/>
      <c r="F33" s="162"/>
      <c r="G33" s="162"/>
      <c r="H33" s="162"/>
      <c r="I33" s="138"/>
      <c r="J33" s="162"/>
      <c r="K33" s="145"/>
      <c r="L33" s="18">
        <v>50000</v>
      </c>
      <c r="M33" s="138"/>
      <c r="N33" s="162"/>
      <c r="O33" s="139"/>
      <c r="P33" s="166"/>
    </row>
    <row r="34" spans="1:16" ht="20.25" thickBot="1">
      <c r="A34" s="33"/>
      <c r="B34" s="34" t="s">
        <v>49</v>
      </c>
      <c r="C34" s="35">
        <v>2005</v>
      </c>
      <c r="D34" s="36">
        <v>12000</v>
      </c>
      <c r="E34" s="36"/>
      <c r="F34" s="36">
        <v>12000</v>
      </c>
      <c r="G34" s="36"/>
      <c r="H34" s="36">
        <v>12000</v>
      </c>
      <c r="I34" s="52"/>
      <c r="J34" s="36"/>
      <c r="K34" s="56"/>
      <c r="L34" s="36"/>
      <c r="M34" s="52"/>
      <c r="N34" s="36"/>
      <c r="O34" s="38"/>
      <c r="P34" s="39"/>
    </row>
    <row r="35" spans="1:16" ht="14.25" thickBot="1" thickTop="1">
      <c r="A35" s="40"/>
      <c r="B35" s="41" t="s">
        <v>50</v>
      </c>
      <c r="C35" s="41"/>
      <c r="D35" s="42">
        <f>D34+D32+D29+D27</f>
        <v>2605000</v>
      </c>
      <c r="E35" s="42">
        <f aca="true" t="shared" si="0" ref="E35:P35">E34+E32+E29+E27</f>
        <v>57800</v>
      </c>
      <c r="F35" s="42">
        <f t="shared" si="0"/>
        <v>2547200</v>
      </c>
      <c r="G35" s="42">
        <f t="shared" si="0"/>
        <v>0</v>
      </c>
      <c r="H35" s="42">
        <f>H34+H32+H30+H27</f>
        <v>1103200</v>
      </c>
      <c r="I35" s="42">
        <f t="shared" si="0"/>
        <v>0</v>
      </c>
      <c r="J35" s="42">
        <f>J34+J32+J30+J29</f>
        <v>911000</v>
      </c>
      <c r="K35" s="42">
        <f>K34+K32+K30+K28</f>
        <v>370000</v>
      </c>
      <c r="L35" s="42">
        <f>L34+L33+L29+L27</f>
        <v>130000</v>
      </c>
      <c r="M35" s="42">
        <f t="shared" si="0"/>
        <v>0</v>
      </c>
      <c r="N35" s="42">
        <f t="shared" si="0"/>
        <v>33000</v>
      </c>
      <c r="O35" s="42">
        <f t="shared" si="0"/>
        <v>0</v>
      </c>
      <c r="P35" s="42">
        <f t="shared" si="0"/>
        <v>0</v>
      </c>
    </row>
    <row r="36" spans="1:16" ht="13.5" thickTop="1">
      <c r="A36" s="146" t="s">
        <v>51</v>
      </c>
      <c r="B36" s="109" t="s">
        <v>52</v>
      </c>
      <c r="C36" s="110">
        <v>2005</v>
      </c>
      <c r="D36" s="111">
        <v>55000</v>
      </c>
      <c r="E36" s="112"/>
      <c r="F36" s="111">
        <v>55000</v>
      </c>
      <c r="G36" s="112"/>
      <c r="H36" s="111">
        <v>55000</v>
      </c>
      <c r="I36" s="112"/>
      <c r="J36" s="112"/>
      <c r="K36" s="58" t="s">
        <v>0</v>
      </c>
      <c r="L36" s="112"/>
      <c r="M36" s="112"/>
      <c r="N36" s="112"/>
      <c r="O36" s="112"/>
      <c r="P36" s="140"/>
    </row>
    <row r="37" spans="1:16" ht="13.5" thickBot="1">
      <c r="A37" s="156"/>
      <c r="B37" s="158"/>
      <c r="C37" s="160"/>
      <c r="D37" s="162"/>
      <c r="E37" s="113"/>
      <c r="F37" s="162"/>
      <c r="G37" s="113"/>
      <c r="H37" s="162"/>
      <c r="I37" s="113"/>
      <c r="J37" s="113"/>
      <c r="K37" s="59">
        <v>0</v>
      </c>
      <c r="L37" s="113"/>
      <c r="M37" s="113"/>
      <c r="N37" s="113"/>
      <c r="O37" s="113"/>
      <c r="P37" s="166"/>
    </row>
    <row r="38" spans="1:16" ht="14.25" thickBot="1" thickTop="1">
      <c r="A38" s="60"/>
      <c r="B38" s="41" t="s">
        <v>53</v>
      </c>
      <c r="C38" s="61"/>
      <c r="D38" s="62">
        <f>D36</f>
        <v>55000</v>
      </c>
      <c r="E38" s="62">
        <f aca="true" t="shared" si="1" ref="E38:J38">E36</f>
        <v>0</v>
      </c>
      <c r="F38" s="62">
        <f t="shared" si="1"/>
        <v>55000</v>
      </c>
      <c r="G38" s="62">
        <f t="shared" si="1"/>
        <v>0</v>
      </c>
      <c r="H38" s="62">
        <f t="shared" si="1"/>
        <v>55000</v>
      </c>
      <c r="I38" s="62">
        <f t="shared" si="1"/>
        <v>0</v>
      </c>
      <c r="J38" s="62">
        <f t="shared" si="1"/>
        <v>0</v>
      </c>
      <c r="K38" s="62">
        <f>K37</f>
        <v>0</v>
      </c>
      <c r="L38" s="62">
        <f>L36</f>
        <v>0</v>
      </c>
      <c r="M38" s="62">
        <f>M36</f>
        <v>0</v>
      </c>
      <c r="N38" s="62">
        <f>N36</f>
        <v>0</v>
      </c>
      <c r="O38" s="62">
        <f>O36</f>
        <v>0</v>
      </c>
      <c r="P38" s="62">
        <f>P36</f>
        <v>0</v>
      </c>
    </row>
    <row r="39" spans="1:16" ht="30" thickTop="1">
      <c r="A39" s="63" t="s">
        <v>54</v>
      </c>
      <c r="B39" s="17" t="s">
        <v>55</v>
      </c>
      <c r="C39" s="64" t="s">
        <v>56</v>
      </c>
      <c r="D39" s="59">
        <v>223500</v>
      </c>
      <c r="E39" s="59">
        <v>145500</v>
      </c>
      <c r="F39" s="59">
        <v>78000</v>
      </c>
      <c r="G39" s="70"/>
      <c r="H39" s="59">
        <v>48000</v>
      </c>
      <c r="I39" s="70"/>
      <c r="J39" s="70"/>
      <c r="K39" s="70"/>
      <c r="L39" s="70"/>
      <c r="M39" s="70"/>
      <c r="N39" s="59">
        <v>30000</v>
      </c>
      <c r="O39" s="71"/>
      <c r="P39" s="12"/>
    </row>
    <row r="40" spans="1:16" ht="32.25" customHeight="1">
      <c r="A40" s="72" t="s">
        <v>54</v>
      </c>
      <c r="B40" s="22" t="s">
        <v>57</v>
      </c>
      <c r="C40" s="73"/>
      <c r="D40" s="48">
        <v>3500</v>
      </c>
      <c r="E40" s="48"/>
      <c r="F40" s="48">
        <v>3500</v>
      </c>
      <c r="G40" s="74"/>
      <c r="H40" s="48">
        <v>3500</v>
      </c>
      <c r="I40" s="74"/>
      <c r="J40" s="74"/>
      <c r="K40" s="74"/>
      <c r="L40" s="70"/>
      <c r="M40" s="70"/>
      <c r="N40" s="59"/>
      <c r="O40" s="71"/>
      <c r="P40" s="12"/>
    </row>
    <row r="41" spans="1:16" ht="19.5">
      <c r="A41" s="6" t="s">
        <v>6</v>
      </c>
      <c r="B41" s="149" t="s">
        <v>7</v>
      </c>
      <c r="C41" s="149" t="s">
        <v>8</v>
      </c>
      <c r="D41" s="149" t="s">
        <v>9</v>
      </c>
      <c r="E41" s="6" t="s">
        <v>10</v>
      </c>
      <c r="F41" s="6" t="s">
        <v>11</v>
      </c>
      <c r="G41" s="6"/>
      <c r="H41" s="169" t="s">
        <v>12</v>
      </c>
      <c r="I41" s="169"/>
      <c r="J41" s="169"/>
      <c r="K41" s="169"/>
      <c r="L41" s="169"/>
      <c r="M41" s="169"/>
      <c r="N41" s="169"/>
      <c r="O41" s="169"/>
      <c r="P41" s="12"/>
    </row>
    <row r="42" spans="1:16" ht="68.25">
      <c r="A42" s="6" t="s">
        <v>13</v>
      </c>
      <c r="B42" s="150"/>
      <c r="C42" s="150"/>
      <c r="D42" s="150"/>
      <c r="E42" s="6" t="s">
        <v>14</v>
      </c>
      <c r="F42" s="6" t="s">
        <v>15</v>
      </c>
      <c r="G42" s="6" t="s">
        <v>16</v>
      </c>
      <c r="H42" s="6" t="s">
        <v>17</v>
      </c>
      <c r="I42" s="6" t="s">
        <v>18</v>
      </c>
      <c r="J42" s="6" t="s">
        <v>19</v>
      </c>
      <c r="K42" s="6" t="s">
        <v>20</v>
      </c>
      <c r="L42" s="6" t="s">
        <v>21</v>
      </c>
      <c r="M42" s="6" t="s">
        <v>22</v>
      </c>
      <c r="N42" s="6" t="s">
        <v>23</v>
      </c>
      <c r="O42" s="6" t="s">
        <v>24</v>
      </c>
      <c r="P42" s="7" t="s">
        <v>25</v>
      </c>
    </row>
    <row r="43" spans="1:16" ht="12.75">
      <c r="A43" s="72" t="s">
        <v>54</v>
      </c>
      <c r="B43" s="22" t="s">
        <v>58</v>
      </c>
      <c r="C43" s="73"/>
      <c r="D43" s="48">
        <v>8000</v>
      </c>
      <c r="E43" s="48"/>
      <c r="F43" s="48">
        <v>8000</v>
      </c>
      <c r="G43" s="74"/>
      <c r="H43" s="48">
        <v>8000</v>
      </c>
      <c r="I43" s="74"/>
      <c r="J43" s="74"/>
      <c r="K43" s="74"/>
      <c r="L43" s="74"/>
      <c r="M43" s="74"/>
      <c r="N43" s="48"/>
      <c r="O43" s="75"/>
      <c r="P43" s="12"/>
    </row>
    <row r="44" spans="1:16" ht="19.5">
      <c r="A44" s="72" t="s">
        <v>54</v>
      </c>
      <c r="B44" s="22" t="s">
        <v>59</v>
      </c>
      <c r="C44" s="73"/>
      <c r="D44" s="48">
        <v>2500</v>
      </c>
      <c r="E44" s="48"/>
      <c r="F44" s="48">
        <v>2500</v>
      </c>
      <c r="G44" s="74"/>
      <c r="H44" s="48">
        <v>2500</v>
      </c>
      <c r="I44" s="74"/>
      <c r="J44" s="74"/>
      <c r="K44" s="74"/>
      <c r="L44" s="74"/>
      <c r="M44" s="74"/>
      <c r="N44" s="48"/>
      <c r="O44" s="75"/>
      <c r="P44" s="12"/>
    </row>
    <row r="45" spans="1:16" ht="29.25">
      <c r="A45" s="72" t="s">
        <v>54</v>
      </c>
      <c r="B45" s="22" t="s">
        <v>60</v>
      </c>
      <c r="C45" s="73"/>
      <c r="D45" s="48">
        <v>6000</v>
      </c>
      <c r="E45" s="48"/>
      <c r="F45" s="48">
        <v>6000</v>
      </c>
      <c r="G45" s="74"/>
      <c r="H45" s="48">
        <v>6000</v>
      </c>
      <c r="I45" s="74"/>
      <c r="J45" s="74"/>
      <c r="K45" s="74"/>
      <c r="L45" s="74"/>
      <c r="M45" s="74"/>
      <c r="N45" s="48"/>
      <c r="O45" s="75"/>
      <c r="P45" s="12"/>
    </row>
    <row r="46" spans="1:16" ht="20.25" thickBot="1">
      <c r="A46" s="76" t="s">
        <v>54</v>
      </c>
      <c r="B46" s="27" t="s">
        <v>61</v>
      </c>
      <c r="C46" s="28">
        <v>2005</v>
      </c>
      <c r="D46" s="58">
        <v>15000</v>
      </c>
      <c r="E46" s="58"/>
      <c r="F46" s="58">
        <v>15000</v>
      </c>
      <c r="G46" s="77"/>
      <c r="H46" s="58">
        <v>15000</v>
      </c>
      <c r="I46" s="77"/>
      <c r="J46" s="77"/>
      <c r="K46" s="77"/>
      <c r="L46" s="77"/>
      <c r="M46" s="77"/>
      <c r="N46" s="58"/>
      <c r="O46" s="78"/>
      <c r="P46" s="79"/>
    </row>
    <row r="47" spans="1:16" ht="11.25" customHeight="1" thickBot="1" thickTop="1">
      <c r="A47" s="40"/>
      <c r="B47" s="41" t="s">
        <v>62</v>
      </c>
      <c r="C47" s="41"/>
      <c r="D47" s="42">
        <f aca="true" t="shared" si="2" ref="D47:P47">D46+D45+D44+D43+D40+D39</f>
        <v>258500</v>
      </c>
      <c r="E47" s="42">
        <f t="shared" si="2"/>
        <v>145500</v>
      </c>
      <c r="F47" s="42">
        <f t="shared" si="2"/>
        <v>113000</v>
      </c>
      <c r="G47" s="42">
        <f t="shared" si="2"/>
        <v>0</v>
      </c>
      <c r="H47" s="42">
        <f t="shared" si="2"/>
        <v>83000</v>
      </c>
      <c r="I47" s="42">
        <f t="shared" si="2"/>
        <v>0</v>
      </c>
      <c r="J47" s="42">
        <f t="shared" si="2"/>
        <v>0</v>
      </c>
      <c r="K47" s="42">
        <f t="shared" si="2"/>
        <v>0</v>
      </c>
      <c r="L47" s="42">
        <f t="shared" si="2"/>
        <v>0</v>
      </c>
      <c r="M47" s="42">
        <f t="shared" si="2"/>
        <v>0</v>
      </c>
      <c r="N47" s="42">
        <f t="shared" si="2"/>
        <v>30000</v>
      </c>
      <c r="O47" s="42">
        <f t="shared" si="2"/>
        <v>0</v>
      </c>
      <c r="P47" s="42">
        <f t="shared" si="2"/>
        <v>0</v>
      </c>
    </row>
    <row r="48" spans="1:16" ht="20.25" thickTop="1">
      <c r="A48" s="80" t="s">
        <v>63</v>
      </c>
      <c r="B48" s="81" t="s">
        <v>64</v>
      </c>
      <c r="C48" s="81">
        <v>2005</v>
      </c>
      <c r="D48" s="82">
        <v>20000</v>
      </c>
      <c r="E48" s="82"/>
      <c r="F48" s="82">
        <v>20000</v>
      </c>
      <c r="G48" s="82"/>
      <c r="H48" s="82">
        <v>20000</v>
      </c>
      <c r="I48" s="82"/>
      <c r="J48" s="82"/>
      <c r="K48" s="82"/>
      <c r="L48" s="82"/>
      <c r="M48" s="82"/>
      <c r="N48" s="82"/>
      <c r="O48" s="82"/>
      <c r="P48" s="12"/>
    </row>
    <row r="49" spans="1:16" ht="30" thickBot="1">
      <c r="A49" s="76" t="s">
        <v>63</v>
      </c>
      <c r="B49" s="27" t="s">
        <v>65</v>
      </c>
      <c r="C49" s="27">
        <v>2005</v>
      </c>
      <c r="D49" s="83">
        <v>10000</v>
      </c>
      <c r="E49" s="83"/>
      <c r="F49" s="83">
        <v>10000</v>
      </c>
      <c r="G49" s="83"/>
      <c r="H49" s="83">
        <v>10000</v>
      </c>
      <c r="I49" s="83"/>
      <c r="J49" s="83"/>
      <c r="K49" s="83"/>
      <c r="L49" s="83"/>
      <c r="M49" s="83"/>
      <c r="N49" s="83"/>
      <c r="O49" s="83"/>
      <c r="P49" s="12"/>
    </row>
    <row r="50" spans="1:16" ht="12" customHeight="1" thickBot="1" thickTop="1">
      <c r="A50" s="84"/>
      <c r="B50" s="85" t="s">
        <v>66</v>
      </c>
      <c r="C50" s="85"/>
      <c r="D50" s="86">
        <f aca="true" t="shared" si="3" ref="D50:P50">D49+D48</f>
        <v>30000</v>
      </c>
      <c r="E50" s="86">
        <f t="shared" si="3"/>
        <v>0</v>
      </c>
      <c r="F50" s="86">
        <f t="shared" si="3"/>
        <v>30000</v>
      </c>
      <c r="G50" s="86">
        <f t="shared" si="3"/>
        <v>0</v>
      </c>
      <c r="H50" s="86">
        <f t="shared" si="3"/>
        <v>30000</v>
      </c>
      <c r="I50" s="86">
        <f t="shared" si="3"/>
        <v>0</v>
      </c>
      <c r="J50" s="86">
        <f t="shared" si="3"/>
        <v>0</v>
      </c>
      <c r="K50" s="86">
        <f t="shared" si="3"/>
        <v>0</v>
      </c>
      <c r="L50" s="86">
        <f t="shared" si="3"/>
        <v>0</v>
      </c>
      <c r="M50" s="86">
        <f t="shared" si="3"/>
        <v>0</v>
      </c>
      <c r="N50" s="86">
        <f t="shared" si="3"/>
        <v>0</v>
      </c>
      <c r="O50" s="86">
        <f t="shared" si="3"/>
        <v>0</v>
      </c>
      <c r="P50" s="86">
        <f t="shared" si="3"/>
        <v>0</v>
      </c>
    </row>
    <row r="51" spans="1:16" ht="12" customHeight="1" thickTop="1">
      <c r="A51" s="146" t="s">
        <v>67</v>
      </c>
      <c r="B51" s="109" t="s">
        <v>68</v>
      </c>
      <c r="C51" s="110" t="s">
        <v>69</v>
      </c>
      <c r="D51" s="111">
        <v>1600030</v>
      </c>
      <c r="E51" s="111">
        <v>1048030</v>
      </c>
      <c r="F51" s="111">
        <v>552000</v>
      </c>
      <c r="G51" s="111">
        <v>299960</v>
      </c>
      <c r="H51" s="111">
        <v>66040</v>
      </c>
      <c r="I51" s="114"/>
      <c r="J51" s="114"/>
      <c r="K51" s="54" t="s">
        <v>0</v>
      </c>
      <c r="L51" s="54" t="s">
        <v>0</v>
      </c>
      <c r="M51" s="111">
        <v>96000</v>
      </c>
      <c r="N51" s="53" t="s">
        <v>33</v>
      </c>
      <c r="O51" s="115">
        <v>0</v>
      </c>
      <c r="P51" s="165"/>
    </row>
    <row r="52" spans="1:16" ht="9.75" customHeight="1">
      <c r="A52" s="155"/>
      <c r="B52" s="167"/>
      <c r="C52" s="164"/>
      <c r="D52" s="163"/>
      <c r="E52" s="163"/>
      <c r="F52" s="163"/>
      <c r="G52" s="163"/>
      <c r="H52" s="163"/>
      <c r="I52" s="141"/>
      <c r="J52" s="141"/>
      <c r="K52" s="29">
        <v>70000</v>
      </c>
      <c r="L52" s="50" t="s">
        <v>0</v>
      </c>
      <c r="M52" s="163"/>
      <c r="N52" s="29">
        <v>20000</v>
      </c>
      <c r="O52" s="142"/>
      <c r="P52" s="168"/>
    </row>
    <row r="53" spans="1:16" ht="10.5" customHeight="1">
      <c r="A53" s="156"/>
      <c r="B53" s="158"/>
      <c r="C53" s="160"/>
      <c r="D53" s="162"/>
      <c r="E53" s="162"/>
      <c r="F53" s="162"/>
      <c r="G53" s="162"/>
      <c r="H53" s="162"/>
      <c r="I53" s="138"/>
      <c r="J53" s="138"/>
      <c r="K53" s="46"/>
      <c r="L53" s="18">
        <v>0</v>
      </c>
      <c r="M53" s="162"/>
      <c r="N53" s="87"/>
      <c r="O53" s="139"/>
      <c r="P53" s="166"/>
    </row>
    <row r="54" spans="1:16" ht="11.25" customHeight="1">
      <c r="A54" s="116">
        <v>80110</v>
      </c>
      <c r="B54" s="157" t="s">
        <v>70</v>
      </c>
      <c r="C54" s="159" t="s">
        <v>71</v>
      </c>
      <c r="D54" s="161">
        <v>1445160</v>
      </c>
      <c r="E54" s="161">
        <v>978160</v>
      </c>
      <c r="F54" s="161">
        <v>467000</v>
      </c>
      <c r="G54" s="161">
        <v>202730</v>
      </c>
      <c r="H54" s="161">
        <v>44670</v>
      </c>
      <c r="I54" s="137"/>
      <c r="J54" s="137"/>
      <c r="K54" s="43" t="s">
        <v>0</v>
      </c>
      <c r="L54" s="137"/>
      <c r="M54" s="161">
        <v>129600</v>
      </c>
      <c r="N54" s="14" t="s">
        <v>33</v>
      </c>
      <c r="O54" s="134">
        <v>0</v>
      </c>
      <c r="P54" s="165"/>
    </row>
    <row r="55" spans="1:16" ht="10.5" customHeight="1">
      <c r="A55" s="117"/>
      <c r="B55" s="167"/>
      <c r="C55" s="164"/>
      <c r="D55" s="163"/>
      <c r="E55" s="163"/>
      <c r="F55" s="163"/>
      <c r="G55" s="163"/>
      <c r="H55" s="163"/>
      <c r="I55" s="141"/>
      <c r="J55" s="141"/>
      <c r="K55" s="29">
        <v>70000</v>
      </c>
      <c r="L55" s="141"/>
      <c r="M55" s="163"/>
      <c r="N55" s="29">
        <v>20000</v>
      </c>
      <c r="O55" s="142"/>
      <c r="P55" s="168"/>
    </row>
    <row r="56" spans="1:16" ht="9.75" customHeight="1">
      <c r="A56" s="118"/>
      <c r="B56" s="158"/>
      <c r="C56" s="160"/>
      <c r="D56" s="162"/>
      <c r="E56" s="162"/>
      <c r="F56" s="162"/>
      <c r="G56" s="162"/>
      <c r="H56" s="162"/>
      <c r="I56" s="138"/>
      <c r="J56" s="138"/>
      <c r="K56" s="46"/>
      <c r="L56" s="138"/>
      <c r="M56" s="162"/>
      <c r="N56" s="18"/>
      <c r="O56" s="139"/>
      <c r="P56" s="166"/>
    </row>
    <row r="57" spans="1:16" ht="19.5">
      <c r="A57" s="89"/>
      <c r="B57" s="27" t="s">
        <v>72</v>
      </c>
      <c r="C57" s="28"/>
      <c r="D57" s="29">
        <v>1980000</v>
      </c>
      <c r="E57" s="18">
        <v>1538300</v>
      </c>
      <c r="F57" s="18">
        <v>98400</v>
      </c>
      <c r="G57" s="18"/>
      <c r="H57" s="18">
        <v>24600</v>
      </c>
      <c r="I57" s="46"/>
      <c r="J57" s="46"/>
      <c r="K57" s="46"/>
      <c r="L57" s="18">
        <v>73800</v>
      </c>
      <c r="M57" s="18"/>
      <c r="N57" s="18"/>
      <c r="O57" s="47">
        <v>343300</v>
      </c>
      <c r="P57" s="20"/>
    </row>
    <row r="58" spans="1:16" ht="42" customHeight="1">
      <c r="A58" s="116">
        <v>80110</v>
      </c>
      <c r="B58" s="9" t="s">
        <v>73</v>
      </c>
      <c r="C58" s="159" t="s">
        <v>32</v>
      </c>
      <c r="D58" s="161">
        <v>1879862</v>
      </c>
      <c r="E58" s="90"/>
      <c r="F58" s="44">
        <v>0</v>
      </c>
      <c r="G58" s="44">
        <v>0</v>
      </c>
      <c r="H58" s="44">
        <v>0</v>
      </c>
      <c r="I58" s="90"/>
      <c r="J58" s="90"/>
      <c r="K58" s="90"/>
      <c r="L58" s="90"/>
      <c r="M58" s="90"/>
      <c r="N58" s="90"/>
      <c r="O58" s="134">
        <v>1114921</v>
      </c>
      <c r="P58" s="165"/>
    </row>
    <row r="59" spans="1:16" ht="27" customHeight="1">
      <c r="A59" s="117"/>
      <c r="B59" s="167" t="s">
        <v>74</v>
      </c>
      <c r="C59" s="164"/>
      <c r="D59" s="163"/>
      <c r="E59" s="163">
        <v>40007</v>
      </c>
      <c r="F59" s="163">
        <v>724934</v>
      </c>
      <c r="G59" s="163">
        <v>0</v>
      </c>
      <c r="H59" s="163">
        <v>118713</v>
      </c>
      <c r="I59" s="141"/>
      <c r="J59" s="58">
        <v>534817</v>
      </c>
      <c r="K59" s="50" t="s">
        <v>0</v>
      </c>
      <c r="L59" s="141"/>
      <c r="M59" s="141"/>
      <c r="N59" s="141"/>
      <c r="O59" s="142"/>
      <c r="P59" s="168"/>
    </row>
    <row r="60" spans="1:16" ht="25.5" customHeight="1">
      <c r="A60" s="117"/>
      <c r="B60" s="158"/>
      <c r="C60" s="164"/>
      <c r="D60" s="163"/>
      <c r="E60" s="162"/>
      <c r="F60" s="162"/>
      <c r="G60" s="162"/>
      <c r="H60" s="162"/>
      <c r="I60" s="138"/>
      <c r="J60" s="59">
        <v>71404</v>
      </c>
      <c r="K60" s="18">
        <v>0</v>
      </c>
      <c r="L60" s="138"/>
      <c r="M60" s="138"/>
      <c r="N60" s="138"/>
      <c r="O60" s="142"/>
      <c r="P60" s="168"/>
    </row>
    <row r="61" spans="1:16" ht="20.25" customHeight="1">
      <c r="A61" s="91">
        <v>80110</v>
      </c>
      <c r="B61" s="17" t="s">
        <v>108</v>
      </c>
      <c r="C61" s="23"/>
      <c r="D61" s="24"/>
      <c r="E61" s="18"/>
      <c r="F61" s="18">
        <v>23900</v>
      </c>
      <c r="G61" s="18"/>
      <c r="H61" s="18">
        <v>23900</v>
      </c>
      <c r="I61" s="46"/>
      <c r="J61" s="59"/>
      <c r="K61" s="18"/>
      <c r="L61" s="46"/>
      <c r="M61" s="46"/>
      <c r="N61" s="46"/>
      <c r="O61" s="51"/>
      <c r="P61" s="32"/>
    </row>
    <row r="62" spans="1:16" ht="12.75">
      <c r="A62" s="91">
        <v>80113</v>
      </c>
      <c r="B62" s="22" t="s">
        <v>75</v>
      </c>
      <c r="C62" s="23"/>
      <c r="D62" s="24">
        <v>15000</v>
      </c>
      <c r="E62" s="24"/>
      <c r="F62" s="24">
        <v>15000</v>
      </c>
      <c r="G62" s="92"/>
      <c r="H62" s="24">
        <v>15000</v>
      </c>
      <c r="I62" s="92"/>
      <c r="J62" s="24"/>
      <c r="K62" s="24">
        <v>0</v>
      </c>
      <c r="L62" s="92"/>
      <c r="M62" s="92"/>
      <c r="N62" s="92"/>
      <c r="O62" s="93"/>
      <c r="P62" s="94">
        <v>0</v>
      </c>
    </row>
    <row r="63" spans="1:16" ht="19.5">
      <c r="A63" s="6" t="s">
        <v>6</v>
      </c>
      <c r="B63" s="149" t="s">
        <v>7</v>
      </c>
      <c r="C63" s="149" t="s">
        <v>8</v>
      </c>
      <c r="D63" s="149" t="s">
        <v>9</v>
      </c>
      <c r="E63" s="6" t="s">
        <v>10</v>
      </c>
      <c r="F63" s="6" t="s">
        <v>11</v>
      </c>
      <c r="G63" s="6"/>
      <c r="H63" s="169" t="s">
        <v>12</v>
      </c>
      <c r="I63" s="169"/>
      <c r="J63" s="169"/>
      <c r="K63" s="169"/>
      <c r="L63" s="169"/>
      <c r="M63" s="169"/>
      <c r="N63" s="169"/>
      <c r="O63" s="169"/>
      <c r="P63" s="12"/>
    </row>
    <row r="64" spans="1:16" ht="68.25">
      <c r="A64" s="6" t="s">
        <v>13</v>
      </c>
      <c r="B64" s="150"/>
      <c r="C64" s="150"/>
      <c r="D64" s="150"/>
      <c r="E64" s="6" t="s">
        <v>14</v>
      </c>
      <c r="F64" s="6" t="s">
        <v>15</v>
      </c>
      <c r="G64" s="6" t="s">
        <v>16</v>
      </c>
      <c r="H64" s="6" t="s">
        <v>17</v>
      </c>
      <c r="I64" s="6" t="s">
        <v>18</v>
      </c>
      <c r="J64" s="6" t="s">
        <v>19</v>
      </c>
      <c r="K64" s="6" t="s">
        <v>20</v>
      </c>
      <c r="L64" s="6" t="s">
        <v>21</v>
      </c>
      <c r="M64" s="6" t="s">
        <v>22</v>
      </c>
      <c r="N64" s="6" t="s">
        <v>23</v>
      </c>
      <c r="O64" s="6" t="s">
        <v>24</v>
      </c>
      <c r="P64" s="7" t="s">
        <v>25</v>
      </c>
    </row>
    <row r="65" spans="1:16" ht="12.75">
      <c r="A65" s="91">
        <v>80113</v>
      </c>
      <c r="B65" s="22" t="s">
        <v>76</v>
      </c>
      <c r="C65" s="23"/>
      <c r="D65" s="24">
        <v>300000</v>
      </c>
      <c r="E65" s="24"/>
      <c r="F65" s="24">
        <v>300000</v>
      </c>
      <c r="G65" s="92"/>
      <c r="H65" s="24"/>
      <c r="I65" s="92"/>
      <c r="J65" s="24"/>
      <c r="K65" s="24">
        <v>150000</v>
      </c>
      <c r="L65" s="92"/>
      <c r="M65" s="92"/>
      <c r="N65" s="92"/>
      <c r="O65" s="93"/>
      <c r="P65" s="94">
        <v>150000</v>
      </c>
    </row>
    <row r="66" spans="1:16" ht="11.25" customHeight="1">
      <c r="A66" s="117"/>
      <c r="B66" s="120" t="s">
        <v>77</v>
      </c>
      <c r="C66" s="164"/>
      <c r="D66" s="122">
        <f>D65+D62+D61+D58+D57+D54+D51</f>
        <v>7220052</v>
      </c>
      <c r="E66" s="122">
        <f>E65+E62+E61+E59+E57+E54+E51</f>
        <v>3604497</v>
      </c>
      <c r="F66" s="122">
        <f>F65+F62+F61+F59+F57+F54+F51</f>
        <v>2181234</v>
      </c>
      <c r="G66" s="122">
        <f>G65+G62+G61+G59+G58+G57+G54+G51</f>
        <v>502690</v>
      </c>
      <c r="H66" s="122">
        <f>H65+H62+H61+H59+H58+H57+H54+H51</f>
        <v>292923</v>
      </c>
      <c r="I66" s="122">
        <f>I65+I62+I61+I59+I58+I57+I54+I51</f>
        <v>0</v>
      </c>
      <c r="J66" s="122">
        <f>J65+J62+J61+J60+J59+J58+J57+J54+J51</f>
        <v>606221</v>
      </c>
      <c r="K66" s="122">
        <f>K65+K62+K61+K55+K52</f>
        <v>290000</v>
      </c>
      <c r="L66" s="50" t="s">
        <v>0</v>
      </c>
      <c r="M66" s="122">
        <f>M65+M62+M61+M59+M58+M57+M54+M51</f>
        <v>225600</v>
      </c>
      <c r="N66" s="122">
        <f>N65+N62+N61+N55+N52</f>
        <v>40000</v>
      </c>
      <c r="O66" s="124">
        <f>O65+O62+O61+O58+O57+O54+O51</f>
        <v>1458221</v>
      </c>
      <c r="P66" s="124">
        <f>P65+P62+P61+P58+P57+P54+P51</f>
        <v>150000</v>
      </c>
    </row>
    <row r="67" spans="1:16" ht="13.5" thickBot="1">
      <c r="A67" s="119"/>
      <c r="B67" s="121"/>
      <c r="C67" s="172"/>
      <c r="D67" s="123"/>
      <c r="E67" s="123"/>
      <c r="F67" s="123"/>
      <c r="G67" s="123"/>
      <c r="H67" s="123"/>
      <c r="I67" s="123"/>
      <c r="J67" s="123"/>
      <c r="K67" s="123"/>
      <c r="L67" s="98">
        <f>L65+L62+L61+L57+L54+L53</f>
        <v>73800</v>
      </c>
      <c r="M67" s="123"/>
      <c r="N67" s="123"/>
      <c r="O67" s="125"/>
      <c r="P67" s="125"/>
    </row>
    <row r="68" spans="1:16" ht="13.5" thickTop="1">
      <c r="A68" s="96">
        <v>85195</v>
      </c>
      <c r="B68" s="109" t="s">
        <v>78</v>
      </c>
      <c r="C68" s="110">
        <v>2005</v>
      </c>
      <c r="D68" s="111">
        <v>305748</v>
      </c>
      <c r="E68" s="111">
        <v>1464</v>
      </c>
      <c r="F68" s="111">
        <v>304284</v>
      </c>
      <c r="G68" s="111">
        <v>0</v>
      </c>
      <c r="H68" s="111">
        <v>304284</v>
      </c>
      <c r="I68" s="114"/>
      <c r="J68" s="57" t="s">
        <v>0</v>
      </c>
      <c r="K68" s="112"/>
      <c r="L68" s="111">
        <v>0</v>
      </c>
      <c r="M68" s="112"/>
      <c r="N68" s="111">
        <v>0</v>
      </c>
      <c r="O68" s="97"/>
      <c r="P68" s="140"/>
    </row>
    <row r="69" spans="1:16" ht="21" customHeight="1">
      <c r="A69" s="117"/>
      <c r="B69" s="167"/>
      <c r="C69" s="164"/>
      <c r="D69" s="163"/>
      <c r="E69" s="163"/>
      <c r="F69" s="163"/>
      <c r="G69" s="163"/>
      <c r="H69" s="163"/>
      <c r="I69" s="141"/>
      <c r="J69" s="29">
        <v>0</v>
      </c>
      <c r="K69" s="122"/>
      <c r="L69" s="163"/>
      <c r="M69" s="122"/>
      <c r="N69" s="163"/>
      <c r="O69" s="124"/>
      <c r="P69" s="168"/>
    </row>
    <row r="70" spans="1:16" ht="16.5" customHeight="1">
      <c r="A70" s="118"/>
      <c r="B70" s="158"/>
      <c r="C70" s="160"/>
      <c r="D70" s="162"/>
      <c r="E70" s="162"/>
      <c r="F70" s="162"/>
      <c r="G70" s="162"/>
      <c r="H70" s="162"/>
      <c r="I70" s="138"/>
      <c r="J70" s="18">
        <v>0</v>
      </c>
      <c r="K70" s="113"/>
      <c r="L70" s="162"/>
      <c r="M70" s="113"/>
      <c r="N70" s="162"/>
      <c r="O70" s="65"/>
      <c r="P70" s="166"/>
    </row>
    <row r="71" spans="1:16" ht="12.75">
      <c r="A71" s="116">
        <v>85195</v>
      </c>
      <c r="B71" s="157" t="s">
        <v>79</v>
      </c>
      <c r="C71" s="159">
        <v>2005</v>
      </c>
      <c r="D71" s="161">
        <v>30000</v>
      </c>
      <c r="E71" s="161"/>
      <c r="F71" s="161">
        <v>30000</v>
      </c>
      <c r="G71" s="161"/>
      <c r="H71" s="161">
        <v>21000</v>
      </c>
      <c r="I71" s="137"/>
      <c r="J71" s="161"/>
      <c r="K71" s="67"/>
      <c r="L71" s="14" t="s">
        <v>0</v>
      </c>
      <c r="M71" s="67"/>
      <c r="N71" s="161">
        <v>1000</v>
      </c>
      <c r="O71" s="68"/>
      <c r="P71" s="165"/>
    </row>
    <row r="72" spans="1:16" ht="17.25" customHeight="1" thickBot="1">
      <c r="A72" s="119"/>
      <c r="B72" s="171"/>
      <c r="C72" s="172"/>
      <c r="D72" s="133"/>
      <c r="E72" s="133"/>
      <c r="F72" s="133"/>
      <c r="G72" s="133"/>
      <c r="H72" s="133"/>
      <c r="I72" s="66"/>
      <c r="J72" s="133"/>
      <c r="K72" s="123"/>
      <c r="L72" s="36">
        <v>8000</v>
      </c>
      <c r="M72" s="123"/>
      <c r="N72" s="133"/>
      <c r="O72" s="125"/>
      <c r="P72" s="136"/>
    </row>
    <row r="73" spans="1:16" ht="14.25" thickBot="1" thickTop="1">
      <c r="A73" s="41"/>
      <c r="B73" s="41" t="s">
        <v>80</v>
      </c>
      <c r="C73" s="100"/>
      <c r="D73" s="101">
        <f>D71+D68</f>
        <v>335748</v>
      </c>
      <c r="E73" s="101">
        <f aca="true" t="shared" si="4" ref="E73:P73">E71+E68</f>
        <v>1464</v>
      </c>
      <c r="F73" s="101">
        <f t="shared" si="4"/>
        <v>334284</v>
      </c>
      <c r="G73" s="101">
        <f t="shared" si="4"/>
        <v>0</v>
      </c>
      <c r="H73" s="101">
        <f t="shared" si="4"/>
        <v>325284</v>
      </c>
      <c r="I73" s="101">
        <f t="shared" si="4"/>
        <v>0</v>
      </c>
      <c r="J73" s="101">
        <f>J70+J69</f>
        <v>0</v>
      </c>
      <c r="K73" s="101">
        <f t="shared" si="4"/>
        <v>0</v>
      </c>
      <c r="L73" s="101">
        <f>L72+L68</f>
        <v>8000</v>
      </c>
      <c r="M73" s="101">
        <f t="shared" si="4"/>
        <v>0</v>
      </c>
      <c r="N73" s="101">
        <f t="shared" si="4"/>
        <v>1000</v>
      </c>
      <c r="O73" s="101">
        <f t="shared" si="4"/>
        <v>0</v>
      </c>
      <c r="P73" s="101">
        <f t="shared" si="4"/>
        <v>0</v>
      </c>
    </row>
    <row r="74" spans="1:16" ht="14.25" thickBot="1" thickTop="1">
      <c r="A74" s="30">
        <v>852</v>
      </c>
      <c r="B74" s="30" t="s">
        <v>81</v>
      </c>
      <c r="C74" s="102"/>
      <c r="D74" s="103">
        <v>2100</v>
      </c>
      <c r="E74" s="103"/>
      <c r="F74" s="103">
        <v>2100</v>
      </c>
      <c r="G74" s="103"/>
      <c r="H74" s="103"/>
      <c r="I74" s="103"/>
      <c r="J74" s="103"/>
      <c r="K74" s="103"/>
      <c r="L74" s="103">
        <v>2100</v>
      </c>
      <c r="M74" s="103"/>
      <c r="N74" s="103"/>
      <c r="O74" s="103"/>
      <c r="P74" s="103"/>
    </row>
    <row r="75" spans="1:16" ht="11.25" customHeight="1" thickBot="1" thickTop="1">
      <c r="A75" s="85"/>
      <c r="B75" s="85" t="s">
        <v>82</v>
      </c>
      <c r="C75" s="104"/>
      <c r="D75" s="105">
        <f>SUM(D74)</f>
        <v>2100</v>
      </c>
      <c r="E75" s="105">
        <f aca="true" t="shared" si="5" ref="E75:P75">SUM(E74)</f>
        <v>0</v>
      </c>
      <c r="F75" s="105">
        <f t="shared" si="5"/>
        <v>2100</v>
      </c>
      <c r="G75" s="105">
        <f t="shared" si="5"/>
        <v>0</v>
      </c>
      <c r="H75" s="105">
        <f t="shared" si="5"/>
        <v>0</v>
      </c>
      <c r="I75" s="105">
        <f t="shared" si="5"/>
        <v>0</v>
      </c>
      <c r="J75" s="105">
        <f t="shared" si="5"/>
        <v>0</v>
      </c>
      <c r="K75" s="105">
        <f t="shared" si="5"/>
        <v>0</v>
      </c>
      <c r="L75" s="105">
        <f t="shared" si="5"/>
        <v>2100</v>
      </c>
      <c r="M75" s="105">
        <f t="shared" si="5"/>
        <v>0</v>
      </c>
      <c r="N75" s="105">
        <f t="shared" si="5"/>
        <v>0</v>
      </c>
      <c r="O75" s="105">
        <f t="shared" si="5"/>
        <v>0</v>
      </c>
      <c r="P75" s="105">
        <f t="shared" si="5"/>
        <v>0</v>
      </c>
    </row>
    <row r="76" spans="1:16" ht="30" thickTop="1">
      <c r="A76" s="55">
        <v>90001</v>
      </c>
      <c r="B76" s="30" t="s">
        <v>83</v>
      </c>
      <c r="C76" s="31">
        <v>2005</v>
      </c>
      <c r="D76" s="53">
        <v>28000</v>
      </c>
      <c r="E76" s="53">
        <v>0</v>
      </c>
      <c r="F76" s="53">
        <v>28000</v>
      </c>
      <c r="G76" s="54"/>
      <c r="H76" s="53">
        <v>28000</v>
      </c>
      <c r="I76" s="53">
        <v>0</v>
      </c>
      <c r="J76" s="54"/>
      <c r="K76" s="103" t="s">
        <v>0</v>
      </c>
      <c r="L76" s="54"/>
      <c r="M76" s="54"/>
      <c r="N76" s="54"/>
      <c r="O76" s="106"/>
      <c r="P76" s="45"/>
    </row>
    <row r="77" spans="1:16" ht="60" customHeight="1">
      <c r="A77" s="116">
        <v>90001</v>
      </c>
      <c r="B77" s="9" t="s">
        <v>84</v>
      </c>
      <c r="C77" s="159" t="s">
        <v>43</v>
      </c>
      <c r="D77" s="161">
        <v>2526900</v>
      </c>
      <c r="E77" s="161">
        <v>74420</v>
      </c>
      <c r="F77" s="161">
        <v>2452500</v>
      </c>
      <c r="G77" s="161">
        <v>0</v>
      </c>
      <c r="H77" s="15" t="s">
        <v>33</v>
      </c>
      <c r="I77" s="137"/>
      <c r="J77" s="14">
        <v>751013</v>
      </c>
      <c r="K77" s="15" t="s">
        <v>85</v>
      </c>
      <c r="L77" s="137"/>
      <c r="M77" s="137"/>
      <c r="N77" s="137"/>
      <c r="O77" s="69">
        <v>0</v>
      </c>
      <c r="P77" s="165"/>
    </row>
    <row r="78" spans="1:16" ht="22.5" customHeight="1">
      <c r="A78" s="117"/>
      <c r="B78" s="167" t="s">
        <v>86</v>
      </c>
      <c r="C78" s="164"/>
      <c r="D78" s="163"/>
      <c r="E78" s="163"/>
      <c r="F78" s="163"/>
      <c r="G78" s="163"/>
      <c r="H78" s="29">
        <v>1008600</v>
      </c>
      <c r="I78" s="141"/>
      <c r="J78" s="29">
        <v>242887</v>
      </c>
      <c r="K78" s="29">
        <v>450000</v>
      </c>
      <c r="L78" s="141"/>
      <c r="M78" s="141"/>
      <c r="N78" s="141"/>
      <c r="O78" s="69"/>
      <c r="P78" s="168"/>
    </row>
    <row r="79" spans="1:16" ht="21" customHeight="1">
      <c r="A79" s="118"/>
      <c r="B79" s="158"/>
      <c r="C79" s="164"/>
      <c r="D79" s="163"/>
      <c r="E79" s="162"/>
      <c r="F79" s="162"/>
      <c r="G79" s="162"/>
      <c r="H79" s="18"/>
      <c r="I79" s="138"/>
      <c r="J79" s="18"/>
      <c r="K79" s="18"/>
      <c r="L79" s="138"/>
      <c r="M79" s="138"/>
      <c r="N79" s="138"/>
      <c r="O79" s="69"/>
      <c r="P79" s="166"/>
    </row>
    <row r="80" spans="1:16" ht="34.5" customHeight="1">
      <c r="A80" s="116">
        <v>90001</v>
      </c>
      <c r="B80" s="157" t="s">
        <v>87</v>
      </c>
      <c r="C80" s="164" t="s">
        <v>88</v>
      </c>
      <c r="D80" s="163">
        <v>4527800</v>
      </c>
      <c r="E80" s="161">
        <v>107968</v>
      </c>
      <c r="F80" s="161">
        <v>490112</v>
      </c>
      <c r="G80" s="161"/>
      <c r="H80" s="161">
        <v>154274</v>
      </c>
      <c r="I80" s="137"/>
      <c r="J80" s="29">
        <v>287827</v>
      </c>
      <c r="K80" s="161"/>
      <c r="L80" s="137"/>
      <c r="M80" s="137"/>
      <c r="N80" s="137"/>
      <c r="O80" s="142">
        <v>3929720</v>
      </c>
      <c r="P80" s="165"/>
    </row>
    <row r="81" spans="1:16" ht="16.5" customHeight="1">
      <c r="A81" s="118"/>
      <c r="B81" s="158"/>
      <c r="C81" s="160"/>
      <c r="D81" s="162"/>
      <c r="E81" s="162"/>
      <c r="F81" s="162"/>
      <c r="G81" s="162"/>
      <c r="H81" s="162"/>
      <c r="I81" s="138"/>
      <c r="J81" s="29">
        <v>48011</v>
      </c>
      <c r="K81" s="162"/>
      <c r="L81" s="138"/>
      <c r="M81" s="138"/>
      <c r="N81" s="138"/>
      <c r="O81" s="139"/>
      <c r="P81" s="166"/>
    </row>
    <row r="82" spans="1:16" ht="15.75" customHeight="1">
      <c r="A82" s="173" t="s">
        <v>89</v>
      </c>
      <c r="B82" s="174" t="s">
        <v>90</v>
      </c>
      <c r="C82" s="175">
        <v>2005</v>
      </c>
      <c r="D82" s="176">
        <v>50000</v>
      </c>
      <c r="E82" s="177"/>
      <c r="F82" s="176">
        <v>50000</v>
      </c>
      <c r="G82" s="177"/>
      <c r="H82" s="176">
        <v>20000</v>
      </c>
      <c r="I82" s="177"/>
      <c r="J82" s="177"/>
      <c r="K82" s="176"/>
      <c r="L82" s="14" t="s">
        <v>91</v>
      </c>
      <c r="M82" s="177"/>
      <c r="N82" s="177"/>
      <c r="O82" s="177"/>
      <c r="P82" s="178"/>
    </row>
    <row r="83" spans="1:16" ht="16.5" customHeight="1">
      <c r="A83" s="173"/>
      <c r="B83" s="174"/>
      <c r="C83" s="175"/>
      <c r="D83" s="176"/>
      <c r="E83" s="177"/>
      <c r="F83" s="176"/>
      <c r="G83" s="177"/>
      <c r="H83" s="176"/>
      <c r="I83" s="177"/>
      <c r="J83" s="177"/>
      <c r="K83" s="176"/>
      <c r="L83" s="48">
        <v>30000</v>
      </c>
      <c r="M83" s="177"/>
      <c r="N83" s="177"/>
      <c r="O83" s="177"/>
      <c r="P83" s="178"/>
    </row>
    <row r="84" spans="1:16" ht="19.5">
      <c r="A84" s="6" t="s">
        <v>6</v>
      </c>
      <c r="B84" s="149" t="s">
        <v>7</v>
      </c>
      <c r="C84" s="149" t="s">
        <v>8</v>
      </c>
      <c r="D84" s="149" t="s">
        <v>9</v>
      </c>
      <c r="E84" s="6" t="s">
        <v>10</v>
      </c>
      <c r="F84" s="6" t="s">
        <v>11</v>
      </c>
      <c r="G84" s="6"/>
      <c r="H84" s="169" t="s">
        <v>12</v>
      </c>
      <c r="I84" s="169"/>
      <c r="J84" s="169"/>
      <c r="K84" s="169"/>
      <c r="L84" s="169"/>
      <c r="M84" s="169"/>
      <c r="N84" s="169"/>
      <c r="O84" s="169"/>
      <c r="P84" s="12"/>
    </row>
    <row r="85" spans="1:16" ht="68.25">
      <c r="A85" s="6" t="s">
        <v>13</v>
      </c>
      <c r="B85" s="150"/>
      <c r="C85" s="150"/>
      <c r="D85" s="150"/>
      <c r="E85" s="6" t="s">
        <v>14</v>
      </c>
      <c r="F85" s="6" t="s">
        <v>15</v>
      </c>
      <c r="G85" s="6" t="s">
        <v>16</v>
      </c>
      <c r="H85" s="6" t="s">
        <v>17</v>
      </c>
      <c r="I85" s="6" t="s">
        <v>18</v>
      </c>
      <c r="J85" s="6" t="s">
        <v>19</v>
      </c>
      <c r="K85" s="6" t="s">
        <v>20</v>
      </c>
      <c r="L85" s="6" t="s">
        <v>21</v>
      </c>
      <c r="M85" s="6" t="s">
        <v>22</v>
      </c>
      <c r="N85" s="6" t="s">
        <v>23</v>
      </c>
      <c r="O85" s="6" t="s">
        <v>24</v>
      </c>
      <c r="P85" s="7" t="s">
        <v>25</v>
      </c>
    </row>
    <row r="86" spans="1:16" ht="19.5">
      <c r="A86" s="21" t="s">
        <v>89</v>
      </c>
      <c r="B86" s="22" t="s">
        <v>92</v>
      </c>
      <c r="C86" s="23"/>
      <c r="D86" s="24">
        <v>100000</v>
      </c>
      <c r="E86" s="107"/>
      <c r="F86" s="24">
        <v>100000</v>
      </c>
      <c r="G86" s="107"/>
      <c r="H86" s="24">
        <v>30000</v>
      </c>
      <c r="I86" s="107"/>
      <c r="J86" s="107"/>
      <c r="K86" s="24"/>
      <c r="L86" s="48"/>
      <c r="M86" s="107"/>
      <c r="N86" s="107"/>
      <c r="O86" s="107"/>
      <c r="P86" s="108">
        <v>70000</v>
      </c>
    </row>
    <row r="87" spans="1:16" ht="30" thickBot="1">
      <c r="A87" s="13" t="s">
        <v>93</v>
      </c>
      <c r="B87" s="27" t="s">
        <v>94</v>
      </c>
      <c r="C87" s="28">
        <v>2005</v>
      </c>
      <c r="D87" s="29">
        <v>15000</v>
      </c>
      <c r="E87" s="95"/>
      <c r="F87" s="29">
        <v>15000</v>
      </c>
      <c r="G87" s="95"/>
      <c r="H87" s="29">
        <v>15000</v>
      </c>
      <c r="I87" s="95"/>
      <c r="J87" s="95"/>
      <c r="K87" s="29"/>
      <c r="L87" s="58"/>
      <c r="M87" s="95"/>
      <c r="N87" s="95"/>
      <c r="O87" s="95"/>
      <c r="P87" s="39"/>
    </row>
    <row r="88" spans="1:16" ht="14.25" thickBot="1" thickTop="1">
      <c r="A88" s="60"/>
      <c r="B88" s="41" t="s">
        <v>95</v>
      </c>
      <c r="C88" s="61"/>
      <c r="D88" s="62">
        <f>D87+D86+D82+D80+D77+D76</f>
        <v>7247700</v>
      </c>
      <c r="E88" s="62">
        <f>E87+E86+E82+E80+E77+E76</f>
        <v>182388</v>
      </c>
      <c r="F88" s="62">
        <f>F87+F86+F82+F80+F77+F76</f>
        <v>3135612</v>
      </c>
      <c r="G88" s="62">
        <f>G87+G86+G82+G80+G77+G76</f>
        <v>0</v>
      </c>
      <c r="H88" s="62">
        <f>H87+H86+H82+H80+H78+H76</f>
        <v>1255874</v>
      </c>
      <c r="I88" s="62">
        <f>I87+I86+I82+I80+I77+I76</f>
        <v>0</v>
      </c>
      <c r="J88" s="62">
        <f>J87+J86+J82+J81+J80+J78+J77+J76</f>
        <v>1329738</v>
      </c>
      <c r="K88" s="62">
        <f>K87+K86+K82+K80+K78</f>
        <v>450000</v>
      </c>
      <c r="L88" s="62">
        <f>L87+L86+L83+L77+L76</f>
        <v>30000</v>
      </c>
      <c r="M88" s="62">
        <f>M87+M86+M82+M80+M77+M76</f>
        <v>0</v>
      </c>
      <c r="N88" s="62">
        <f>N87+N86+N82+N80+N77+N76</f>
        <v>0</v>
      </c>
      <c r="O88" s="62">
        <f>O87+O86+O82+O80+O77+O76</f>
        <v>3929720</v>
      </c>
      <c r="P88" s="62">
        <f>P87+P86+P82+P80+P77+P76</f>
        <v>70000</v>
      </c>
    </row>
    <row r="89" spans="1:16" ht="30.75" thickBot="1" thickTop="1">
      <c r="A89" s="88">
        <v>92109</v>
      </c>
      <c r="B89" s="27" t="s">
        <v>96</v>
      </c>
      <c r="C89" s="28">
        <v>2005</v>
      </c>
      <c r="D89" s="29">
        <v>6000</v>
      </c>
      <c r="E89" s="29"/>
      <c r="F89" s="29">
        <v>6000</v>
      </c>
      <c r="G89" s="29"/>
      <c r="H89" s="29">
        <v>6000</v>
      </c>
      <c r="I89" s="50"/>
      <c r="J89" s="29"/>
      <c r="K89" s="29"/>
      <c r="L89" s="50"/>
      <c r="M89" s="50"/>
      <c r="N89" s="50"/>
      <c r="O89" s="99"/>
      <c r="P89" s="12"/>
    </row>
    <row r="90" spans="1:16" ht="14.25" thickBot="1" thickTop="1">
      <c r="A90" s="85"/>
      <c r="B90" s="85" t="s">
        <v>97</v>
      </c>
      <c r="C90" s="104"/>
      <c r="D90" s="105">
        <f>D89</f>
        <v>6000</v>
      </c>
      <c r="E90" s="105">
        <f aca="true" t="shared" si="6" ref="E90:P90">E89</f>
        <v>0</v>
      </c>
      <c r="F90" s="105">
        <f t="shared" si="6"/>
        <v>6000</v>
      </c>
      <c r="G90" s="105">
        <f t="shared" si="6"/>
        <v>0</v>
      </c>
      <c r="H90" s="105">
        <f t="shared" si="6"/>
        <v>6000</v>
      </c>
      <c r="I90" s="105">
        <f t="shared" si="6"/>
        <v>0</v>
      </c>
      <c r="J90" s="105">
        <f t="shared" si="6"/>
        <v>0</v>
      </c>
      <c r="K90" s="105">
        <f t="shared" si="6"/>
        <v>0</v>
      </c>
      <c r="L90" s="105">
        <f t="shared" si="6"/>
        <v>0</v>
      </c>
      <c r="M90" s="105">
        <f t="shared" si="6"/>
        <v>0</v>
      </c>
      <c r="N90" s="105">
        <f t="shared" si="6"/>
        <v>0</v>
      </c>
      <c r="O90" s="105">
        <f t="shared" si="6"/>
        <v>0</v>
      </c>
      <c r="P90" s="105">
        <f t="shared" si="6"/>
        <v>0</v>
      </c>
    </row>
    <row r="91" spans="1:16" ht="13.5" thickTop="1">
      <c r="A91" s="179"/>
      <c r="B91" s="181" t="s">
        <v>98</v>
      </c>
      <c r="C91" s="181"/>
      <c r="D91" s="112">
        <f aca="true" t="shared" si="7" ref="D91:K91">D90+D88+D75+D73+D66+D50+D47+D38+D35+D26</f>
        <v>21640381</v>
      </c>
      <c r="E91" s="112">
        <f t="shared" si="7"/>
        <v>4153912</v>
      </c>
      <c r="F91" s="112">
        <f t="shared" si="7"/>
        <v>9299244</v>
      </c>
      <c r="G91" s="112">
        <f t="shared" si="7"/>
        <v>502690</v>
      </c>
      <c r="H91" s="112">
        <f t="shared" si="7"/>
        <v>3488365</v>
      </c>
      <c r="I91" s="112">
        <f t="shared" si="7"/>
        <v>0</v>
      </c>
      <c r="J91" s="112">
        <f t="shared" si="7"/>
        <v>3064689</v>
      </c>
      <c r="K91" s="112">
        <f t="shared" si="7"/>
        <v>1450000</v>
      </c>
      <c r="L91" s="57" t="s">
        <v>33</v>
      </c>
      <c r="M91" s="112">
        <f>M90+M88+M75+M73+M66+M50+M47+M38+M26</f>
        <v>225600</v>
      </c>
      <c r="N91" s="112">
        <f>N90+N88+N75+N73+N66+N50+N47+N38+N35+N26</f>
        <v>104000</v>
      </c>
      <c r="O91" s="112">
        <f>O90+O88+O75+O73+O66+O50+O47+O38+O35+O26</f>
        <v>8211145</v>
      </c>
      <c r="P91" s="112">
        <f>P90+P88+P75+P73+P66+P50+P47+P38+P35+P26</f>
        <v>220000</v>
      </c>
    </row>
    <row r="92" spans="1:16" ht="12.75">
      <c r="A92" s="180"/>
      <c r="B92" s="120"/>
      <c r="C92" s="120"/>
      <c r="D92" s="122"/>
      <c r="E92" s="122"/>
      <c r="F92" s="122"/>
      <c r="G92" s="122"/>
      <c r="H92" s="122"/>
      <c r="I92" s="122"/>
      <c r="J92" s="122"/>
      <c r="K92" s="122"/>
      <c r="L92" s="122">
        <f>L90+L88+L75+L73+L67+L50+L47+L38+L35+L26</f>
        <v>243900</v>
      </c>
      <c r="M92" s="122"/>
      <c r="N92" s="122"/>
      <c r="O92" s="122"/>
      <c r="P92" s="122"/>
    </row>
    <row r="93" spans="1:16" ht="12.75">
      <c r="A93" s="180"/>
      <c r="B93" s="120"/>
      <c r="C93" s="120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</row>
    <row r="94" spans="1:16" ht="12.75">
      <c r="A94" s="150"/>
      <c r="B94" s="182"/>
      <c r="C94" s="18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</row>
    <row r="96" spans="1:7" ht="12.75">
      <c r="A96" s="126"/>
      <c r="B96" s="127"/>
      <c r="C96" s="127"/>
      <c r="D96" s="128"/>
      <c r="E96" s="128"/>
      <c r="F96" s="128"/>
      <c r="G96" s="128"/>
    </row>
    <row r="97" spans="1:7" ht="12.75">
      <c r="A97" s="183" t="s">
        <v>0</v>
      </c>
      <c r="B97" s="183"/>
      <c r="C97" s="183"/>
      <c r="D97" s="183"/>
      <c r="E97" s="183"/>
      <c r="F97" s="183"/>
      <c r="G97" s="184"/>
    </row>
    <row r="98" spans="1:7" ht="12.75">
      <c r="A98" s="185" t="s">
        <v>99</v>
      </c>
      <c r="B98" s="185"/>
      <c r="C98" s="185"/>
      <c r="D98" s="185"/>
      <c r="E98" s="185"/>
      <c r="F98" s="185"/>
      <c r="G98" s="185"/>
    </row>
    <row r="99" spans="1:7" ht="12.75">
      <c r="A99" s="186" t="s">
        <v>100</v>
      </c>
      <c r="B99" s="186"/>
      <c r="C99" s="186"/>
      <c r="D99" s="186"/>
      <c r="E99" s="186"/>
      <c r="F99" s="186"/>
      <c r="G99" s="186"/>
    </row>
    <row r="100" spans="1:7" ht="12.75">
      <c r="A100" s="129"/>
      <c r="B100" s="129"/>
      <c r="C100" s="129" t="s">
        <v>101</v>
      </c>
      <c r="D100" s="129"/>
      <c r="E100" s="129"/>
      <c r="F100" s="129"/>
      <c r="G100" s="129"/>
    </row>
    <row r="101" spans="1:7" ht="12.75">
      <c r="A101" s="130"/>
      <c r="B101" s="130"/>
      <c r="C101" s="130"/>
      <c r="D101" s="130"/>
      <c r="E101" s="130"/>
      <c r="F101" s="130"/>
      <c r="G101" s="130"/>
    </row>
    <row r="102" spans="1:7" ht="12.75">
      <c r="A102" s="130" t="s">
        <v>102</v>
      </c>
      <c r="B102" s="130"/>
      <c r="C102" s="130"/>
      <c r="D102" s="130"/>
      <c r="E102" s="130"/>
      <c r="F102" s="130"/>
      <c r="G102" s="130"/>
    </row>
    <row r="103" spans="1:7" ht="12.75">
      <c r="A103" s="130" t="s">
        <v>103</v>
      </c>
      <c r="B103" s="130"/>
      <c r="C103" s="130"/>
      <c r="D103" s="130"/>
      <c r="E103" s="130"/>
      <c r="F103" s="130"/>
      <c r="G103" s="130" t="s">
        <v>0</v>
      </c>
    </row>
    <row r="104" spans="1:7" ht="12.75">
      <c r="A104" s="130" t="s">
        <v>104</v>
      </c>
      <c r="B104" s="130"/>
      <c r="C104" s="130"/>
      <c r="D104" s="130"/>
      <c r="E104" s="130"/>
      <c r="F104" s="130"/>
      <c r="G104" s="130"/>
    </row>
    <row r="105" spans="1:7" ht="12.75">
      <c r="A105" s="131" t="s">
        <v>105</v>
      </c>
      <c r="B105" s="131"/>
      <c r="C105" s="131"/>
      <c r="D105" s="131"/>
      <c r="E105" s="131"/>
      <c r="F105" s="130"/>
      <c r="G105" s="130"/>
    </row>
    <row r="106" spans="1:7" ht="12.75">
      <c r="A106" s="132" t="s">
        <v>106</v>
      </c>
      <c r="B106" s="132"/>
      <c r="C106" s="132"/>
      <c r="D106" s="132"/>
      <c r="E106" s="132"/>
      <c r="F106" s="130"/>
      <c r="G106" s="130"/>
    </row>
    <row r="108" spans="2:11" ht="12.75">
      <c r="B108" s="185" t="s">
        <v>107</v>
      </c>
      <c r="C108" s="185"/>
      <c r="D108" s="185"/>
      <c r="E108" s="185"/>
      <c r="F108" s="185"/>
      <c r="G108" s="185"/>
      <c r="H108" s="185"/>
      <c r="I108" s="185"/>
      <c r="J108" s="130"/>
      <c r="K108" s="130"/>
    </row>
  </sheetData>
  <mergeCells count="276">
    <mergeCell ref="A97:G97"/>
    <mergeCell ref="A98:G98"/>
    <mergeCell ref="A99:G99"/>
    <mergeCell ref="B108:I108"/>
    <mergeCell ref="N91:N94"/>
    <mergeCell ref="O91:O94"/>
    <mergeCell ref="P91:P94"/>
    <mergeCell ref="L92:L94"/>
    <mergeCell ref="I91:I94"/>
    <mergeCell ref="J91:J94"/>
    <mergeCell ref="K91:K94"/>
    <mergeCell ref="M91:M94"/>
    <mergeCell ref="E91:E94"/>
    <mergeCell ref="F91:F94"/>
    <mergeCell ref="G91:G94"/>
    <mergeCell ref="H91:H94"/>
    <mergeCell ref="A91:A94"/>
    <mergeCell ref="B91:B94"/>
    <mergeCell ref="C91:C94"/>
    <mergeCell ref="D91:D94"/>
    <mergeCell ref="B84:B85"/>
    <mergeCell ref="C84:C85"/>
    <mergeCell ref="D84:D85"/>
    <mergeCell ref="H84:O84"/>
    <mergeCell ref="M82:M83"/>
    <mergeCell ref="N82:N83"/>
    <mergeCell ref="O82:O83"/>
    <mergeCell ref="P82:P83"/>
    <mergeCell ref="H82:H83"/>
    <mergeCell ref="I82:I83"/>
    <mergeCell ref="J82:J83"/>
    <mergeCell ref="K82:K83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I80:I81"/>
    <mergeCell ref="K80:K81"/>
    <mergeCell ref="L80:L81"/>
    <mergeCell ref="M80:M81"/>
    <mergeCell ref="P77:P79"/>
    <mergeCell ref="B78:B79"/>
    <mergeCell ref="A80:A81"/>
    <mergeCell ref="B80:B81"/>
    <mergeCell ref="C80:C81"/>
    <mergeCell ref="D80:D81"/>
    <mergeCell ref="E80:E81"/>
    <mergeCell ref="F80:F81"/>
    <mergeCell ref="G80:G81"/>
    <mergeCell ref="H80:H81"/>
    <mergeCell ref="L77:L79"/>
    <mergeCell ref="M77:M79"/>
    <mergeCell ref="N77:N79"/>
    <mergeCell ref="O77:O79"/>
    <mergeCell ref="N71:N72"/>
    <mergeCell ref="O71:O72"/>
    <mergeCell ref="P71:P72"/>
    <mergeCell ref="A77:A79"/>
    <mergeCell ref="C77:C79"/>
    <mergeCell ref="D77:D79"/>
    <mergeCell ref="E77:E79"/>
    <mergeCell ref="F77:F79"/>
    <mergeCell ref="G77:G79"/>
    <mergeCell ref="I77:I79"/>
    <mergeCell ref="I71:I72"/>
    <mergeCell ref="J71:J72"/>
    <mergeCell ref="K71:K72"/>
    <mergeCell ref="M71:M72"/>
    <mergeCell ref="E71:E72"/>
    <mergeCell ref="F71:F72"/>
    <mergeCell ref="G71:G72"/>
    <mergeCell ref="H71:H72"/>
    <mergeCell ref="A71:A72"/>
    <mergeCell ref="B71:B72"/>
    <mergeCell ref="C71:C72"/>
    <mergeCell ref="D71:D72"/>
    <mergeCell ref="M68:M70"/>
    <mergeCell ref="N68:N70"/>
    <mergeCell ref="O68:O70"/>
    <mergeCell ref="P68:P70"/>
    <mergeCell ref="H68:H70"/>
    <mergeCell ref="I68:I70"/>
    <mergeCell ref="K68:K70"/>
    <mergeCell ref="L68:L70"/>
    <mergeCell ref="N66:N67"/>
    <mergeCell ref="O66:O67"/>
    <mergeCell ref="P66:P67"/>
    <mergeCell ref="A68:A70"/>
    <mergeCell ref="B68:B70"/>
    <mergeCell ref="C68:C70"/>
    <mergeCell ref="D68:D70"/>
    <mergeCell ref="E68:E70"/>
    <mergeCell ref="F68:F70"/>
    <mergeCell ref="G68:G70"/>
    <mergeCell ref="I66:I67"/>
    <mergeCell ref="J66:J67"/>
    <mergeCell ref="K66:K67"/>
    <mergeCell ref="M66:M67"/>
    <mergeCell ref="E66:E67"/>
    <mergeCell ref="F66:F67"/>
    <mergeCell ref="G66:G67"/>
    <mergeCell ref="H66:H67"/>
    <mergeCell ref="A66:A67"/>
    <mergeCell ref="B66:B67"/>
    <mergeCell ref="C66:C67"/>
    <mergeCell ref="D66:D67"/>
    <mergeCell ref="N59:N60"/>
    <mergeCell ref="B63:B64"/>
    <mergeCell ref="C63:C64"/>
    <mergeCell ref="D63:D64"/>
    <mergeCell ref="H63:O63"/>
    <mergeCell ref="H59:H60"/>
    <mergeCell ref="I59:I60"/>
    <mergeCell ref="L59:L60"/>
    <mergeCell ref="M59:M60"/>
    <mergeCell ref="P54:P56"/>
    <mergeCell ref="A58:A60"/>
    <mergeCell ref="C58:C60"/>
    <mergeCell ref="D58:D60"/>
    <mergeCell ref="O58:O60"/>
    <mergeCell ref="P58:P60"/>
    <mergeCell ref="B59:B60"/>
    <mergeCell ref="E59:E60"/>
    <mergeCell ref="F59:F60"/>
    <mergeCell ref="G59:G60"/>
    <mergeCell ref="J54:J56"/>
    <mergeCell ref="L54:L56"/>
    <mergeCell ref="M54:M56"/>
    <mergeCell ref="O54:O56"/>
    <mergeCell ref="P51:P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I51:I53"/>
    <mergeCell ref="J51:J53"/>
    <mergeCell ref="M51:M53"/>
    <mergeCell ref="O51:O53"/>
    <mergeCell ref="E51:E53"/>
    <mergeCell ref="F51:F53"/>
    <mergeCell ref="G51:G53"/>
    <mergeCell ref="H51:H53"/>
    <mergeCell ref="A51:A53"/>
    <mergeCell ref="B51:B53"/>
    <mergeCell ref="C51:C53"/>
    <mergeCell ref="D51:D53"/>
    <mergeCell ref="N36:N37"/>
    <mergeCell ref="O36:O37"/>
    <mergeCell ref="P36:P37"/>
    <mergeCell ref="B41:B42"/>
    <mergeCell ref="C41:C42"/>
    <mergeCell ref="D41:D42"/>
    <mergeCell ref="H41:O41"/>
    <mergeCell ref="I36:I37"/>
    <mergeCell ref="J36:J37"/>
    <mergeCell ref="L36:L37"/>
    <mergeCell ref="M36:M37"/>
    <mergeCell ref="E36:E37"/>
    <mergeCell ref="F36:F37"/>
    <mergeCell ref="G36:G37"/>
    <mergeCell ref="H36:H37"/>
    <mergeCell ref="A36:A37"/>
    <mergeCell ref="B36:B37"/>
    <mergeCell ref="C36:C37"/>
    <mergeCell ref="D36:D37"/>
    <mergeCell ref="M32:M33"/>
    <mergeCell ref="N32:N33"/>
    <mergeCell ref="O32:O33"/>
    <mergeCell ref="P32:P33"/>
    <mergeCell ref="H32:H33"/>
    <mergeCell ref="I32:I33"/>
    <mergeCell ref="J32:J33"/>
    <mergeCell ref="K32:K33"/>
    <mergeCell ref="B30:B31"/>
    <mergeCell ref="J30:J31"/>
    <mergeCell ref="K30:K31"/>
    <mergeCell ref="A32:A33"/>
    <mergeCell ref="B32:B33"/>
    <mergeCell ref="C32:C33"/>
    <mergeCell ref="D32:D33"/>
    <mergeCell ref="E32:E33"/>
    <mergeCell ref="F32:F33"/>
    <mergeCell ref="G32:G33"/>
    <mergeCell ref="M29:M31"/>
    <mergeCell ref="N29:N31"/>
    <mergeCell ref="O29:O31"/>
    <mergeCell ref="P29:P31"/>
    <mergeCell ref="O27:O28"/>
    <mergeCell ref="P27:P28"/>
    <mergeCell ref="A29:A31"/>
    <mergeCell ref="C29:C31"/>
    <mergeCell ref="D29:D31"/>
    <mergeCell ref="E29:E31"/>
    <mergeCell ref="F29:F31"/>
    <mergeCell ref="G29:G31"/>
    <mergeCell ref="I29:I31"/>
    <mergeCell ref="L29:L31"/>
    <mergeCell ref="I27:I28"/>
    <mergeCell ref="J27:J28"/>
    <mergeCell ref="L27:L28"/>
    <mergeCell ref="M27:M28"/>
    <mergeCell ref="E27:E28"/>
    <mergeCell ref="F27:F28"/>
    <mergeCell ref="G27:G28"/>
    <mergeCell ref="H27:H28"/>
    <mergeCell ref="A27:A28"/>
    <mergeCell ref="B27:B28"/>
    <mergeCell ref="C27:C28"/>
    <mergeCell ref="D27:D28"/>
    <mergeCell ref="M24:M25"/>
    <mergeCell ref="N24:N25"/>
    <mergeCell ref="O24:O25"/>
    <mergeCell ref="P24:P25"/>
    <mergeCell ref="E24:E25"/>
    <mergeCell ref="F24:F25"/>
    <mergeCell ref="G24:G25"/>
    <mergeCell ref="H24:H25"/>
    <mergeCell ref="A24:A25"/>
    <mergeCell ref="B24:B25"/>
    <mergeCell ref="C24:C25"/>
    <mergeCell ref="D24:D25"/>
    <mergeCell ref="O20:O21"/>
    <mergeCell ref="P20:P21"/>
    <mergeCell ref="B22:B23"/>
    <mergeCell ref="C22:C23"/>
    <mergeCell ref="D22:D23"/>
    <mergeCell ref="H22:O22"/>
    <mergeCell ref="I20:I21"/>
    <mergeCell ref="K20:K21"/>
    <mergeCell ref="L20:L21"/>
    <mergeCell ref="O17:O18"/>
    <mergeCell ref="P17:P18"/>
    <mergeCell ref="A20:A21"/>
    <mergeCell ref="B20:B21"/>
    <mergeCell ref="C20:C21"/>
    <mergeCell ref="D20:D21"/>
    <mergeCell ref="E20:E21"/>
    <mergeCell ref="F20:F21"/>
    <mergeCell ref="G20:G21"/>
    <mergeCell ref="N20:N21"/>
    <mergeCell ref="H20:H21"/>
    <mergeCell ref="I17:I18"/>
    <mergeCell ref="L17:L18"/>
    <mergeCell ref="M17:M18"/>
    <mergeCell ref="M20:M21"/>
    <mergeCell ref="N17:N18"/>
    <mergeCell ref="D17:D18"/>
    <mergeCell ref="E17:E18"/>
    <mergeCell ref="F17:F18"/>
    <mergeCell ref="G17:G18"/>
    <mergeCell ref="A14:A16"/>
    <mergeCell ref="A17:A18"/>
    <mergeCell ref="B17:B18"/>
    <mergeCell ref="C17:C18"/>
    <mergeCell ref="M5:O5"/>
    <mergeCell ref="M6:O6"/>
    <mergeCell ref="A8:N8"/>
    <mergeCell ref="B11:B12"/>
    <mergeCell ref="C11:C12"/>
    <mergeCell ref="D11:D12"/>
    <mergeCell ref="H11:P11"/>
    <mergeCell ref="M1:O1"/>
    <mergeCell ref="M2:O2"/>
    <mergeCell ref="M3:O3"/>
    <mergeCell ref="M4:O4"/>
  </mergeCells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2005-10-28T11:53:58Z</cp:lastPrinted>
  <dcterms:created xsi:type="dcterms:W3CDTF">2005-10-18T11:57:35Z</dcterms:created>
  <dcterms:modified xsi:type="dcterms:W3CDTF">2005-10-28T11:54:01Z</dcterms:modified>
  <cp:category/>
  <cp:version/>
  <cp:contentType/>
  <cp:contentStatus/>
</cp:coreProperties>
</file>